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 activeTab="1"/>
  </bookViews>
  <sheets>
    <sheet name="раздел 1" sheetId="2" r:id="rId1"/>
    <sheet name="раздел 2" sheetId="3" r:id="rId2"/>
  </sheets>
  <externalReferences>
    <externalReference r:id="rId3"/>
  </externalReferences>
  <definedNames>
    <definedName name="_xlnm._FilterDatabase" localSheetId="0" hidden="1">'раздел 1'!$A$4:$I$97</definedName>
    <definedName name="_xlnm._FilterDatabase" localSheetId="1" hidden="1">'раздел 2'!$A$4:$I$34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2" l="1"/>
  <c r="G44" i="2"/>
  <c r="E44" i="2"/>
  <c r="H24" i="3"/>
  <c r="I20" i="3"/>
  <c r="H20" i="3"/>
  <c r="G20" i="3"/>
  <c r="F20" i="3"/>
  <c r="I18" i="3"/>
  <c r="H18" i="3"/>
  <c r="G18" i="3"/>
  <c r="G10" i="3" s="1"/>
  <c r="F18" i="3"/>
  <c r="E15" i="3"/>
  <c r="B15" i="3"/>
  <c r="A15" i="3"/>
  <c r="I14" i="3"/>
  <c r="H14" i="3"/>
  <c r="G14" i="3"/>
  <c r="F14" i="3"/>
  <c r="I13" i="3"/>
  <c r="H13" i="3"/>
  <c r="G13" i="3"/>
  <c r="F13" i="3"/>
  <c r="I11" i="3"/>
  <c r="I7" i="3"/>
  <c r="H7" i="3"/>
  <c r="H5" i="3" s="1"/>
  <c r="G7" i="3"/>
  <c r="I10" i="3" l="1"/>
  <c r="I5" i="3" s="1"/>
  <c r="F10" i="3"/>
  <c r="F5" i="3" s="1"/>
  <c r="G5" i="3"/>
  <c r="E63" i="2" l="1"/>
  <c r="E54" i="2"/>
  <c r="F51" i="2"/>
  <c r="F39" i="2" s="1"/>
  <c r="G51" i="2"/>
  <c r="E51" i="2"/>
  <c r="E33" i="2"/>
  <c r="E11" i="2"/>
  <c r="F85" i="2"/>
  <c r="F79" i="2" s="1"/>
  <c r="G85" i="2"/>
  <c r="G79" i="2" s="1"/>
  <c r="H85" i="2"/>
  <c r="E85" i="2"/>
  <c r="E79" i="2" s="1"/>
  <c r="F94" i="2"/>
  <c r="G94" i="2"/>
  <c r="E94" i="2"/>
  <c r="F89" i="2"/>
  <c r="G89" i="2"/>
  <c r="E89" i="2"/>
  <c r="H79" i="2"/>
  <c r="F77" i="2"/>
  <c r="G77" i="2"/>
  <c r="E77" i="2"/>
  <c r="E68" i="2"/>
  <c r="F68" i="2"/>
  <c r="G68" i="2"/>
  <c r="F63" i="2"/>
  <c r="G63" i="2"/>
  <c r="F54" i="2"/>
  <c r="G54" i="2"/>
  <c r="H39" i="2"/>
  <c r="E30" i="2"/>
  <c r="F33" i="2"/>
  <c r="G33" i="2"/>
  <c r="H33" i="2"/>
  <c r="H30" i="2"/>
  <c r="G30" i="2"/>
  <c r="F30" i="2"/>
  <c r="F26" i="2"/>
  <c r="G26" i="2"/>
  <c r="H26" i="2"/>
  <c r="E26" i="2"/>
  <c r="E19" i="2"/>
  <c r="H19" i="2"/>
  <c r="G19" i="2"/>
  <c r="F19" i="2"/>
  <c r="H17" i="2"/>
  <c r="G17" i="2"/>
  <c r="F17" i="2"/>
  <c r="E17" i="2"/>
  <c r="F11" i="2"/>
  <c r="G11" i="2"/>
  <c r="H11" i="2"/>
  <c r="F9" i="2"/>
  <c r="G9" i="2"/>
  <c r="H9" i="2"/>
  <c r="E9" i="2"/>
  <c r="H37" i="2" l="1"/>
  <c r="E39" i="2"/>
  <c r="E37" i="2" s="1"/>
  <c r="G7" i="2"/>
  <c r="E7" i="2"/>
  <c r="G39" i="2"/>
  <c r="G37" i="2" s="1"/>
  <c r="F7" i="2"/>
  <c r="H7" i="2"/>
  <c r="F37" i="2"/>
</calcChain>
</file>

<file path=xl/sharedStrings.xml><?xml version="1.0" encoding="utf-8"?>
<sst xmlns="http://schemas.openxmlformats.org/spreadsheetml/2006/main" count="341" uniqueCount="123">
  <si>
    <t xml:space="preserve">                      Раздел 1. Поступления и выплаты</t>
  </si>
  <si>
    <t>Наименование показателя</t>
  </si>
  <si>
    <t>Код строки</t>
  </si>
  <si>
    <t>Аналитический код &lt;4&gt;</t>
  </si>
  <si>
    <t>за пределами планового периода</t>
  </si>
  <si>
    <t>Остаток средств на начало текущего финансового года &lt;5&gt;</t>
  </si>
  <si>
    <t>x</t>
  </si>
  <si>
    <t>Остаток средств на конец текущего финансового года &lt;5&gt;</t>
  </si>
  <si>
    <t>Доходы, всего:</t>
  </si>
  <si>
    <t>в том числе:</t>
  </si>
  <si>
    <t>доходы от собственности, всего</t>
  </si>
  <si>
    <t>доходы от оказания услуг, работ, компенсации затрат учреждений, всего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</si>
  <si>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</si>
  <si>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</si>
  <si>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доходы от штрафов, пеней, иных сумм принудительного изъятия, всего</t>
  </si>
  <si>
    <t>безвозмездные денежные поступления, всего</t>
  </si>
  <si>
    <t>целевые субсидии</t>
  </si>
  <si>
    <t>субсидии на осуществление капитальных вложений</t>
  </si>
  <si>
    <t>прочие доходы, всего</t>
  </si>
  <si>
    <t>доходы от операций с активами, всего</t>
  </si>
  <si>
    <t>прочие поступления, всего &lt;6&gt;</t>
  </si>
  <si>
    <t>из них:</t>
  </si>
  <si>
    <t>увеличение остатков денежных средств за счет возврата дебиторской задолженности прошлых лет</t>
  </si>
  <si>
    <t>Расходы, всего</t>
  </si>
  <si>
    <t>на выплаты персоналу, всего</t>
  </si>
  <si>
    <t>оплата труда</t>
  </si>
  <si>
    <t>прочие выплаты персоналу, в том числе компенсационного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</si>
  <si>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</si>
  <si>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</si>
  <si>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выплаты по оплате труда</t>
  </si>
  <si>
    <t>на иные выплаты работникам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</si>
  <si>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</si>
  <si>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</si>
  <si>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</si>
  <si>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</si>
  <si>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на оплату труда стажеров</t>
  </si>
  <si>
    <t>социальные и иные выплаты населению, всего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</si>
  <si>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</si>
  <si>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</si>
  <si>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</si>
  <si>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</si>
  <si>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иные выплаты населению</t>
  </si>
  <si>
    <t>уплата налогов, сборов и иных платежей, всего</t>
  </si>
  <si>
    <t>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</si>
  <si>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</si>
  <si>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</si>
  <si>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</si>
  <si>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бюджетным учреждениям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</si>
  <si>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</si>
  <si>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</si>
  <si>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гранты, предоставляемые другим организациям и физическим лицам</t>
  </si>
  <si>
    <t>взносы в международные организации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</si>
  <si>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</si>
  <si>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</si>
  <si>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</si>
  <si>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расходы на закупку товаров, работ, услуг, всего &lt;7&gt;</t>
  </si>
  <si>
    <t>закупку научно-исследовательских и опытно-конструкторских работ</t>
  </si>
  <si>
    <t>закупку товаров, работ, услуг в целях капитального ремонта государственного (муниципального) имущества</t>
  </si>
  <si>
    <t>прочую закупку товаров, работ и услуг, всего</t>
  </si>
  <si>
    <t>капитальные вложения в объекты государственной (муниципальной) собственности, всего</t>
  </si>
  <si>
    <t>приобретение объектов недвижимого имущества государственными (муниципальными) учреждениями</t>
  </si>
  <si>
    <t>строительство (реконструкция) объектов недвижимого имущества государственными (муниципальными) учреждениями</t>
  </si>
  <si>
    <t>Выплаты, уменьшающие доход, всего &lt;8&gt;</t>
  </si>
  <si>
    <t>налог на прибыль &lt;8&gt;</t>
  </si>
  <si>
    <t>налог на добавленную стоимость &lt;8&gt;</t>
  </si>
  <si>
    <t>прочие налоги, уменьшающие доход &lt;8&gt;</t>
  </si>
  <si>
    <t>Прочие выплаты, всего &lt;9&gt;</t>
  </si>
  <si>
    <t>возврат в бюджет средств субсидии</t>
  </si>
  <si>
    <t>N п/п</t>
  </si>
  <si>
    <t>Коды строк</t>
  </si>
  <si>
    <t>Год начала закупки</t>
  </si>
  <si>
    <t>Выплаты на закупку товаров, работ, услуг, всего &lt;11&gt;</t>
  </si>
  <si>
    <t>1.2.</t>
  </si>
  <si>
    <t>1.3.</t>
  </si>
  <si>
    <t>в соответствии с Федеральным законом N 44-ФЗ</t>
  </si>
  <si>
    <t>в соответствии с Федеральным законом N 223-ФЗ</t>
  </si>
  <si>
    <t>1.4.</t>
  </si>
  <si>
    <t>1.4.1.2.</t>
  </si>
  <si>
    <r>
      <t xml:space="preserve">в соответствии с Федеральным </t>
    </r>
    <r>
      <rPr>
        <sz val="11"/>
        <color rgb="FF0000FF"/>
        <rFont val="Calibri"/>
        <family val="2"/>
        <charset val="204"/>
        <scheme val="minor"/>
      </rPr>
      <t>законом</t>
    </r>
    <r>
      <rPr>
        <sz val="11"/>
        <color theme="1"/>
        <rFont val="Calibri"/>
        <family val="2"/>
        <charset val="204"/>
        <scheme val="minor"/>
      </rPr>
      <t xml:space="preserve"> N 223-ФЗ </t>
    </r>
    <r>
      <rPr>
        <sz val="11"/>
        <color rgb="FF0000FF"/>
        <rFont val="Calibri"/>
        <family val="2"/>
        <charset val="204"/>
        <scheme val="minor"/>
      </rPr>
      <t>&lt;14&gt;</t>
    </r>
  </si>
  <si>
    <t>1.4.2.</t>
  </si>
  <si>
    <t>1.4.2.1</t>
  </si>
  <si>
    <t>1.4.2.2.</t>
  </si>
  <si>
    <t>1.4.3.</t>
  </si>
  <si>
    <t>за счет субсидий, предоставляемых на осуществление капитальных вложений &lt;15&gt;</t>
  </si>
  <si>
    <t>1.4.4.</t>
  </si>
  <si>
    <t>за счет средств обязательного медицинского страхования</t>
  </si>
  <si>
    <t>1.4.4.1.</t>
  </si>
  <si>
    <t>1.4.5.</t>
  </si>
  <si>
    <t>за счет прочих источников финансового обеспечения</t>
  </si>
  <si>
    <t>1.4.5.1.</t>
  </si>
  <si>
    <t>1.4.5.2.</t>
  </si>
  <si>
    <t>в том числе по году начала закупки: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</si>
  <si>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</si>
  <si>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</si>
  <si>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 xml:space="preserve">                 (должность) (фамилия, инициалы) (телефон)</t>
  </si>
  <si>
    <t>2021 г.</t>
  </si>
  <si>
    <t>2022 г.</t>
  </si>
  <si>
    <t>КБК РФ &lt;3&gt;</t>
  </si>
  <si>
    <t>*</t>
  </si>
  <si>
    <t>КБК РФ &lt;10.1&gt;</t>
  </si>
  <si>
    <t>4.1</t>
  </si>
  <si>
    <t>1.3.1</t>
  </si>
  <si>
    <t>1.3.2</t>
  </si>
  <si>
    <t>1.4.1</t>
  </si>
  <si>
    <r>
      <t xml:space="preserve">по контрактам (договорам), планируемым к заключению </t>
    </r>
    <r>
      <rPr>
        <b/>
        <i/>
        <u/>
        <sz val="11"/>
        <color rgb="FFFF0000"/>
        <rFont val="Calibri"/>
        <family val="2"/>
        <charset val="204"/>
        <scheme val="minor"/>
      </rPr>
      <t>в соответствующем финансовом году</t>
    </r>
    <r>
      <rPr>
        <sz val="11"/>
        <color rgb="FFFF0000"/>
        <rFont val="Calibri"/>
        <family val="2"/>
        <charset val="204"/>
        <scheme val="minor"/>
      </rPr>
      <t xml:space="preserve"> без применения норм Федерального закона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N 44-ФЗ и Федерального закона N 223-ФЗ &lt;12&gt;</t>
    </r>
  </si>
  <si>
    <r>
      <t xml:space="preserve">по контрактам (договорам), заключенным </t>
    </r>
    <r>
      <rPr>
        <b/>
        <i/>
        <u/>
        <sz val="11"/>
        <color rgb="FFFF0000"/>
        <rFont val="Calibri"/>
        <family val="2"/>
        <charset val="204"/>
        <scheme val="minor"/>
      </rPr>
      <t>до начала текущего финансового года</t>
    </r>
    <r>
      <rPr>
        <sz val="11"/>
        <color rgb="FFFF0000"/>
        <rFont val="Calibri"/>
        <family val="2"/>
        <charset val="204"/>
        <scheme val="minor"/>
      </rPr>
      <t xml:space="preserve"> с учетом требований Федерального закона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N 44-ФЗ и Федерального закона N 223-ФЗ &lt;13&gt;</t>
    </r>
  </si>
  <si>
    <r>
      <t xml:space="preserve">по контрактам (договорам), планируемым к заключению </t>
    </r>
    <r>
      <rPr>
        <b/>
        <i/>
        <u/>
        <sz val="11"/>
        <color rgb="FFFF0000"/>
        <rFont val="Calibri"/>
        <family val="2"/>
        <charset val="204"/>
        <scheme val="minor"/>
      </rPr>
      <t>в соответствующем финансовом году</t>
    </r>
    <r>
      <rPr>
        <sz val="11"/>
        <color rgb="FFFF0000"/>
        <rFont val="Calibri"/>
        <family val="2"/>
        <charset val="204"/>
        <scheme val="minor"/>
      </rPr>
      <t xml:space="preserve"> с учетом требований Федерального закона</t>
    </r>
    <r>
      <rPr>
        <sz val="11"/>
        <color theme="1"/>
        <rFont val="Calibri"/>
        <family val="2"/>
        <charset val="204"/>
        <scheme val="minor"/>
      </rPr>
      <t xml:space="preserve"> N 44-ФЗ и Федерального </t>
    </r>
    <r>
      <rPr>
        <sz val="11"/>
        <color rgb="FF0000FF"/>
        <rFont val="Calibri"/>
        <family val="2"/>
        <charset val="204"/>
        <scheme val="minor"/>
      </rPr>
      <t>закона</t>
    </r>
    <r>
      <rPr>
        <sz val="11"/>
        <color theme="1"/>
        <rFont val="Calibri"/>
        <family val="2"/>
        <charset val="204"/>
        <scheme val="minor"/>
      </rPr>
      <t xml:space="preserve"> N 223-ФЗ </t>
    </r>
    <r>
      <rPr>
        <sz val="11"/>
        <color rgb="FF0000FF"/>
        <rFont val="Calibri"/>
        <family val="2"/>
        <charset val="204"/>
        <scheme val="minor"/>
      </rPr>
      <t>&lt;13&gt;</t>
    </r>
  </si>
  <si>
    <t>1.</t>
  </si>
  <si>
    <r>
      <t xml:space="preserve">за счет субсидий, предоставляемых на финансовое обеспечение </t>
    </r>
    <r>
      <rPr>
        <b/>
        <i/>
        <u/>
        <sz val="11"/>
        <color rgb="FFFF0000"/>
        <rFont val="Calibri"/>
        <family val="2"/>
        <charset val="204"/>
        <scheme val="minor"/>
      </rPr>
      <t>выполнения государственного (муниципального) задания</t>
    </r>
  </si>
  <si>
    <r>
      <t xml:space="preserve">за счет субсидий, предоставляемых в соответствии с абзацем вторым пункта 1 </t>
    </r>
    <r>
      <rPr>
        <b/>
        <i/>
        <u/>
        <sz val="11"/>
        <color rgb="FFFF0000"/>
        <rFont val="Calibri"/>
        <family val="2"/>
        <charset val="204"/>
        <scheme val="minor"/>
      </rPr>
      <t>статьи 78.1 Бюджетного кодекса Российской Федерации</t>
    </r>
  </si>
  <si>
    <t>прочие безвозмездные денежные поступления</t>
  </si>
  <si>
    <t>Сумма (рублей с двумя знаками после запятой 0,00)</t>
  </si>
  <si>
    <t>Спонсорская помощь</t>
  </si>
  <si>
    <t>невыясненные поступления</t>
  </si>
  <si>
    <t xml:space="preserve">                     (должность) (фамилия, инициалы) (телефон)</t>
  </si>
  <si>
    <t xml:space="preserve">    "__" ________ 202__ г.</t>
  </si>
  <si>
    <t xml:space="preserve">            Раздел 2. Сведения по выплатам на закупки товаров, работ, услуг &lt;10&gt;</t>
  </si>
  <si>
    <t>Постоянное стационарное обслуживание, доходы от приносящей доход деятельности</t>
  </si>
  <si>
    <t>доходы от платы за постоянное стационарное обслуживание( не более 75% доходов)</t>
  </si>
  <si>
    <t>221-340</t>
  </si>
  <si>
    <t>2023 г.</t>
  </si>
  <si>
    <t xml:space="preserve">   Главный бухгалтер  ___________   Кутьева В.В._________</t>
  </si>
  <si>
    <t xml:space="preserve">    Исполнитель  Гл.бухгалтер   Кутьева В.В.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</si>
</sst>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_ ;[Red]\-#,##0.00\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1"/>
      <color rgb="FF0000FF"/>
      <name val="Calibri"/>
      <family val="2"/>
      <charset val="204"/>
      <scheme val="minor"/>
    </font>
    <font>
      <sz val="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u/>
      <sz val="11"/>
      <color rgb="FFFF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0" fillId="0" borderId="1" xfId="0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Border="1" applyAlignment="1">
      <alignment horizontal="left" vertical="center" wrapText="1" indent="2"/>
    </xf>
    <xf numFmtId="0" fontId="0" fillId="0" borderId="1" xfId="0" applyBorder="1" applyAlignment="1">
      <alignment horizontal="left" vertical="center" wrapText="1" indent="4"/>
    </xf>
    <xf numFmtId="0" fontId="0" fillId="0" borderId="1" xfId="0" applyBorder="1" applyAlignment="1">
      <alignment horizontal="left" vertical="center" wrapText="1" indent="6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49" fontId="2" fillId="0" borderId="0" xfId="0" applyNumberFormat="1" applyFont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0" fillId="0" borderId="0" xfId="0" applyNumberFormat="1"/>
    <xf numFmtId="0" fontId="0" fillId="0" borderId="0" xfId="0" applyAlignment="1">
      <alignment horizontal="left" wrapText="1"/>
    </xf>
    <xf numFmtId="0" fontId="0" fillId="2" borderId="0" xfId="0" applyFill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49" fontId="0" fillId="3" borderId="1" xfId="0" applyNumberForma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49" fontId="0" fillId="4" borderId="1" xfId="0" applyNumberFormat="1" applyFill="1" applyBorder="1" applyAlignment="1">
      <alignment horizontal="left"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1" xfId="0" applyFill="1" applyBorder="1" applyAlignment="1">
      <alignment horizontal="left" vertical="center" wrapText="1" indent="6"/>
    </xf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left" vertical="center" wrapText="1" indent="4"/>
    </xf>
    <xf numFmtId="165" fontId="0" fillId="0" borderId="1" xfId="0" applyNumberFormat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 indent="4"/>
    </xf>
    <xf numFmtId="0" fontId="0" fillId="6" borderId="1" xfId="0" applyFill="1" applyBorder="1" applyAlignment="1">
      <alignment horizontal="center" vertical="center" wrapText="1"/>
    </xf>
    <xf numFmtId="165" fontId="0" fillId="6" borderId="1" xfId="0" applyNumberFormat="1" applyFill="1" applyBorder="1" applyAlignment="1">
      <alignment horizontal="center" vertical="center" wrapText="1"/>
    </xf>
    <xf numFmtId="0" fontId="0" fillId="6" borderId="0" xfId="0" applyFill="1" applyAlignment="1">
      <alignment horizontal="left"/>
    </xf>
    <xf numFmtId="0" fontId="0" fillId="6" borderId="0" xfId="0" applyFill="1"/>
    <xf numFmtId="0" fontId="0" fillId="6" borderId="1" xfId="0" applyFill="1" applyBorder="1" applyAlignment="1">
      <alignment horizontal="left" vertical="center" wrapText="1" indent="2"/>
    </xf>
    <xf numFmtId="0" fontId="6" fillId="5" borderId="1" xfId="0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left"/>
    </xf>
    <xf numFmtId="0" fontId="6" fillId="5" borderId="0" xfId="0" applyFont="1" applyFill="1"/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0" xfId="0" applyFill="1"/>
    <xf numFmtId="49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wrapText="1"/>
    </xf>
    <xf numFmtId="165" fontId="0" fillId="4" borderId="1" xfId="0" applyNumberForma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165" fontId="0" fillId="7" borderId="1" xfId="0" applyNumberFormat="1" applyFill="1" applyBorder="1" applyAlignment="1">
      <alignment horizontal="center" vertical="center" wrapText="1"/>
    </xf>
    <xf numFmtId="165" fontId="0" fillId="0" borderId="1" xfId="0" applyNumberFormat="1" applyBorder="1"/>
    <xf numFmtId="0" fontId="8" fillId="0" borderId="1" xfId="0" quotePrefix="1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 indent="2"/>
    </xf>
    <xf numFmtId="0" fontId="6" fillId="8" borderId="1" xfId="0" applyFont="1" applyFill="1" applyBorder="1" applyAlignment="1">
      <alignment horizontal="center" vertical="center" wrapText="1"/>
    </xf>
    <xf numFmtId="165" fontId="6" fillId="8" borderId="1" xfId="0" applyNumberFormat="1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6" fillId="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top" wrapText="1"/>
    </xf>
    <xf numFmtId="165" fontId="1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2&#1055;&#1088;&#1080;&#1083;&#1086;&#1078;&#1077;&#1085;&#1080;&#1077;%20%201,2%20&#1082;%20&#1055;&#1060;&#1061;&#1044;%202021&#1075;-2023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 1"/>
      <sheetName val="примечания к разделу 1"/>
      <sheetName val="раздел 2"/>
      <sheetName val="примечания к разделу 2"/>
      <sheetName val="Коды целев субс для бюдж"/>
      <sheetName val="КОДы целевых субсидий"/>
      <sheetName val="Таблица соотв КОСГУ и ВР"/>
    </sheetNames>
    <sheetDataSet>
      <sheetData sheetId="0"/>
      <sheetData sheetId="1"/>
      <sheetData sheetId="2"/>
      <sheetData sheetId="3"/>
      <sheetData sheetId="4">
        <row r="31">
          <cell r="A31" t="str">
            <v>Субсидии бюджетным учреждениям на иные цели на ремонт жилых помещений специализированного жилищного фонда для детей-сирот в случаях истечения гарантийного срока по государственным контрактам на оказание услуг по приобретению и выполнению работ по строительству жилых помещений или признания банкротом исполнителей по государственным контрактам на оказание услуг по приобретению и выполнению работ по строительству жилых помещений, а также на проведение в указанных случаях экспертной оценки качества выполненных ремонтных работ жилых помещений специализированного жилищного фонда для детей-сирот</v>
          </cell>
          <cell r="B31">
            <v>813120039</v>
          </cell>
          <cell r="E31">
            <v>5430783910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workbookViewId="0">
      <pane ySplit="4" topLeftCell="A5" activePane="bottomLeft" state="frozen"/>
      <selection pane="bottomLeft" activeCell="H44" sqref="H44"/>
    </sheetView>
  </sheetViews>
  <sheetFormatPr defaultRowHeight="15" x14ac:dyDescent="0.25"/>
  <cols>
    <col min="1" max="1" width="63.28515625" customWidth="1"/>
    <col min="5" max="5" width="13.5703125" customWidth="1"/>
    <col min="6" max="7" width="12.85546875" customWidth="1"/>
    <col min="8" max="8" width="14.140625" customWidth="1"/>
    <col min="9" max="9" width="4.28515625" bestFit="1" customWidth="1"/>
  </cols>
  <sheetData>
    <row r="1" spans="1:9" x14ac:dyDescent="0.25">
      <c r="A1" s="3" t="s">
        <v>0</v>
      </c>
      <c r="B1" s="12"/>
      <c r="C1" s="12"/>
      <c r="D1" s="12"/>
      <c r="E1" s="12"/>
      <c r="F1" s="12"/>
      <c r="G1" s="12"/>
      <c r="H1" s="12"/>
      <c r="I1" s="2"/>
    </row>
    <row r="2" spans="1:9" ht="30.75" customHeight="1" x14ac:dyDescent="0.25">
      <c r="A2" s="71" t="s">
        <v>1</v>
      </c>
      <c r="B2" s="71" t="s">
        <v>2</v>
      </c>
      <c r="C2" s="73" t="s">
        <v>97</v>
      </c>
      <c r="D2" s="73" t="s">
        <v>3</v>
      </c>
      <c r="E2" s="75" t="s">
        <v>111</v>
      </c>
      <c r="F2" s="76"/>
      <c r="G2" s="77"/>
      <c r="H2" s="71" t="s">
        <v>4</v>
      </c>
      <c r="I2" s="2" t="s">
        <v>98</v>
      </c>
    </row>
    <row r="3" spans="1:9" ht="30.75" customHeight="1" x14ac:dyDescent="0.25">
      <c r="A3" s="72"/>
      <c r="B3" s="72"/>
      <c r="C3" s="74"/>
      <c r="D3" s="74"/>
      <c r="E3" s="10" t="s">
        <v>95</v>
      </c>
      <c r="F3" s="10" t="s">
        <v>96</v>
      </c>
      <c r="G3" s="10" t="s">
        <v>120</v>
      </c>
      <c r="H3" s="72"/>
      <c r="I3" s="2" t="s">
        <v>98</v>
      </c>
    </row>
    <row r="4" spans="1:9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2" t="s">
        <v>98</v>
      </c>
    </row>
    <row r="5" spans="1:9" x14ac:dyDescent="0.25">
      <c r="A5" s="6" t="s">
        <v>5</v>
      </c>
      <c r="B5" s="10">
        <v>1</v>
      </c>
      <c r="C5" s="10" t="s">
        <v>6</v>
      </c>
      <c r="D5" s="10" t="s">
        <v>6</v>
      </c>
      <c r="E5" s="39"/>
      <c r="F5" s="39"/>
      <c r="G5" s="39"/>
      <c r="H5" s="39"/>
      <c r="I5" s="2" t="s">
        <v>98</v>
      </c>
    </row>
    <row r="6" spans="1:9" x14ac:dyDescent="0.25">
      <c r="A6" s="6" t="s">
        <v>7</v>
      </c>
      <c r="B6" s="10">
        <v>2</v>
      </c>
      <c r="C6" s="10" t="s">
        <v>6</v>
      </c>
      <c r="D6" s="10" t="s">
        <v>6</v>
      </c>
      <c r="E6" s="39"/>
      <c r="F6" s="39"/>
      <c r="G6" s="39"/>
      <c r="H6" s="39"/>
      <c r="I6" s="2" t="s">
        <v>98</v>
      </c>
    </row>
    <row r="7" spans="1:9" s="50" customFormat="1" x14ac:dyDescent="0.25">
      <c r="A7" s="66" t="s">
        <v>8</v>
      </c>
      <c r="B7" s="47">
        <v>1000</v>
      </c>
      <c r="C7" s="47"/>
      <c r="D7" s="47"/>
      <c r="E7" s="48">
        <f>SUM(E9,E11,E17,E19,E26,E30)</f>
        <v>48271200</v>
      </c>
      <c r="F7" s="48">
        <f>SUM(F9,F11,F17,F19,F26,F30)</f>
        <v>48271200</v>
      </c>
      <c r="G7" s="48">
        <f>SUM(G9,G11,G17,G19,G26,G30)</f>
        <v>48271200</v>
      </c>
      <c r="H7" s="48">
        <f>SUM(H9,H11,H17,H19,H26,H30)</f>
        <v>0</v>
      </c>
      <c r="I7" s="49" t="s">
        <v>98</v>
      </c>
    </row>
    <row r="8" spans="1:9" hidden="1" x14ac:dyDescent="0.25">
      <c r="A8" s="7" t="s">
        <v>9</v>
      </c>
      <c r="B8" s="10"/>
      <c r="C8" s="10"/>
      <c r="D8" s="10"/>
      <c r="E8" s="39"/>
      <c r="F8" s="39"/>
      <c r="G8" s="39"/>
      <c r="H8" s="39"/>
      <c r="I8" s="2" t="s">
        <v>98</v>
      </c>
    </row>
    <row r="9" spans="1:9" s="65" customFormat="1" ht="14.25" hidden="1" customHeight="1" x14ac:dyDescent="0.25">
      <c r="A9" s="61" t="s">
        <v>10</v>
      </c>
      <c r="B9" s="62">
        <v>1100</v>
      </c>
      <c r="C9" s="62">
        <v>120</v>
      </c>
      <c r="D9" s="62"/>
      <c r="E9" s="63">
        <f>E10</f>
        <v>0</v>
      </c>
      <c r="F9" s="63">
        <f>F10</f>
        <v>0</v>
      </c>
      <c r="G9" s="63">
        <f>G10</f>
        <v>0</v>
      </c>
      <c r="H9" s="63">
        <f>H10</f>
        <v>0</v>
      </c>
      <c r="I9" s="64" t="s">
        <v>98</v>
      </c>
    </row>
    <row r="10" spans="1:9" s="4" customFormat="1" hidden="1" x14ac:dyDescent="0.25">
      <c r="A10" s="38" t="s">
        <v>9</v>
      </c>
      <c r="B10" s="11">
        <v>1110</v>
      </c>
      <c r="C10" s="11"/>
      <c r="D10" s="11"/>
      <c r="E10" s="40"/>
      <c r="F10" s="40"/>
      <c r="G10" s="40"/>
      <c r="H10" s="40"/>
      <c r="I10" s="37" t="s">
        <v>98</v>
      </c>
    </row>
    <row r="11" spans="1:9" s="65" customFormat="1" ht="30" x14ac:dyDescent="0.25">
      <c r="A11" s="61" t="s">
        <v>11</v>
      </c>
      <c r="B11" s="62">
        <v>1200</v>
      </c>
      <c r="C11" s="62">
        <v>130</v>
      </c>
      <c r="D11" s="62"/>
      <c r="E11" s="63">
        <f>SUM(E13:E16)</f>
        <v>37025700</v>
      </c>
      <c r="F11" s="63">
        <f>SUM(F13:F16)</f>
        <v>37025700</v>
      </c>
      <c r="G11" s="63">
        <f>SUM(G13:G16)</f>
        <v>37025700</v>
      </c>
      <c r="H11" s="63">
        <f>SUM(H13:H16)</f>
        <v>0</v>
      </c>
      <c r="I11" s="64" t="s">
        <v>98</v>
      </c>
    </row>
    <row r="12" spans="1:9" x14ac:dyDescent="0.25">
      <c r="A12" s="8" t="s">
        <v>9</v>
      </c>
      <c r="B12" s="10"/>
      <c r="C12" s="10"/>
      <c r="D12" s="10"/>
      <c r="E12" s="39"/>
      <c r="F12" s="39"/>
      <c r="G12" s="39"/>
      <c r="H12" s="39"/>
      <c r="I12" s="2" t="s">
        <v>98</v>
      </c>
    </row>
    <row r="13" spans="1:9" ht="60" x14ac:dyDescent="0.25">
      <c r="A13" s="8" t="s">
        <v>12</v>
      </c>
      <c r="B13" s="10">
        <v>1210</v>
      </c>
      <c r="C13" s="10">
        <v>130</v>
      </c>
      <c r="D13" s="11"/>
      <c r="E13" s="68">
        <v>22925700</v>
      </c>
      <c r="F13" s="68">
        <v>22925700</v>
      </c>
      <c r="G13" s="68">
        <v>22925700</v>
      </c>
      <c r="H13" s="40"/>
      <c r="I13" s="2" t="s">
        <v>98</v>
      </c>
    </row>
    <row r="14" spans="1:9" ht="60" hidden="1" x14ac:dyDescent="0.25">
      <c r="A14" s="8" t="s">
        <v>13</v>
      </c>
      <c r="B14" s="10">
        <v>1220</v>
      </c>
      <c r="C14" s="10">
        <v>130</v>
      </c>
      <c r="D14" s="11"/>
      <c r="E14" s="68"/>
      <c r="F14" s="68"/>
      <c r="G14" s="68"/>
      <c r="H14" s="40"/>
      <c r="I14" s="2" t="s">
        <v>98</v>
      </c>
    </row>
    <row r="15" spans="1:9" ht="25.5" x14ac:dyDescent="0.25">
      <c r="A15" s="67" t="s">
        <v>118</v>
      </c>
      <c r="B15" s="10">
        <v>1230</v>
      </c>
      <c r="C15" s="10">
        <v>130</v>
      </c>
      <c r="D15" s="11"/>
      <c r="E15" s="68">
        <v>10000000</v>
      </c>
      <c r="F15" s="68">
        <v>10000000</v>
      </c>
      <c r="G15" s="68">
        <v>10000000</v>
      </c>
      <c r="H15" s="40"/>
      <c r="I15" s="2" t="s">
        <v>98</v>
      </c>
    </row>
    <row r="16" spans="1:9" ht="25.5" x14ac:dyDescent="0.25">
      <c r="A16" s="67" t="s">
        <v>117</v>
      </c>
      <c r="B16" s="10">
        <v>1231</v>
      </c>
      <c r="C16" s="10">
        <v>130</v>
      </c>
      <c r="D16" s="10"/>
      <c r="E16" s="68">
        <v>4100000</v>
      </c>
      <c r="F16" s="68">
        <v>4100000</v>
      </c>
      <c r="G16" s="68">
        <v>4100000</v>
      </c>
      <c r="H16" s="39"/>
      <c r="I16" s="2" t="s">
        <v>98</v>
      </c>
    </row>
    <row r="17" spans="1:9" s="65" customFormat="1" ht="30" hidden="1" x14ac:dyDescent="0.25">
      <c r="A17" s="61" t="s">
        <v>14</v>
      </c>
      <c r="B17" s="62">
        <v>1300</v>
      </c>
      <c r="C17" s="62">
        <v>140</v>
      </c>
      <c r="D17" s="62"/>
      <c r="E17" s="63">
        <f>E18</f>
        <v>0</v>
      </c>
      <c r="F17" s="63">
        <f>F18</f>
        <v>0</v>
      </c>
      <c r="G17" s="63">
        <f>G18</f>
        <v>0</v>
      </c>
      <c r="H17" s="63">
        <f>H18</f>
        <v>0</v>
      </c>
      <c r="I17" s="64" t="s">
        <v>98</v>
      </c>
    </row>
    <row r="18" spans="1:9" s="4" customFormat="1" hidden="1" x14ac:dyDescent="0.25">
      <c r="A18" s="38" t="s">
        <v>9</v>
      </c>
      <c r="B18" s="11">
        <v>1310</v>
      </c>
      <c r="C18" s="11">
        <v>140</v>
      </c>
      <c r="D18" s="11"/>
      <c r="E18" s="40"/>
      <c r="F18" s="40"/>
      <c r="G18" s="40"/>
      <c r="H18" s="40"/>
      <c r="I18" s="37" t="s">
        <v>98</v>
      </c>
    </row>
    <row r="19" spans="1:9" s="65" customFormat="1" x14ac:dyDescent="0.25">
      <c r="A19" s="61" t="s">
        <v>15</v>
      </c>
      <c r="B19" s="62">
        <v>1400</v>
      </c>
      <c r="C19" s="62">
        <v>150</v>
      </c>
      <c r="D19" s="62"/>
      <c r="E19" s="63">
        <f>SUM(E21:E24)</f>
        <v>11245500</v>
      </c>
      <c r="F19" s="63">
        <f>SUM(F21:F24)</f>
        <v>11245500</v>
      </c>
      <c r="G19" s="63">
        <f>SUM(G21:G24)</f>
        <v>11245500</v>
      </c>
      <c r="H19" s="63">
        <f>SUM(H21:H24)</f>
        <v>0</v>
      </c>
      <c r="I19" s="64" t="s">
        <v>98</v>
      </c>
    </row>
    <row r="20" spans="1:9" hidden="1" x14ac:dyDescent="0.25">
      <c r="A20" s="8" t="s">
        <v>9</v>
      </c>
      <c r="B20" s="10"/>
      <c r="C20" s="10"/>
      <c r="D20" s="10"/>
      <c r="E20" s="39"/>
      <c r="F20" s="39"/>
      <c r="G20" s="39"/>
      <c r="H20" s="39"/>
      <c r="I20" s="2" t="s">
        <v>98</v>
      </c>
    </row>
    <row r="21" spans="1:9" ht="12.75" customHeight="1" x14ac:dyDescent="0.25">
      <c r="A21" s="8" t="s">
        <v>16</v>
      </c>
      <c r="B21" s="10">
        <v>1410</v>
      </c>
      <c r="C21" s="10">
        <v>150</v>
      </c>
      <c r="D21" s="10"/>
      <c r="E21" s="40">
        <v>11245500</v>
      </c>
      <c r="F21" s="40">
        <v>11245500</v>
      </c>
      <c r="G21" s="40">
        <v>11245500</v>
      </c>
      <c r="H21" s="39"/>
      <c r="I21" s="2" t="s">
        <v>98</v>
      </c>
    </row>
    <row r="22" spans="1:9" ht="13.5" hidden="1" customHeight="1" x14ac:dyDescent="0.25">
      <c r="A22" s="8" t="s">
        <v>17</v>
      </c>
      <c r="B22" s="10">
        <v>1420</v>
      </c>
      <c r="C22" s="10">
        <v>150</v>
      </c>
      <c r="D22" s="10"/>
      <c r="E22" s="40"/>
      <c r="F22" s="40"/>
      <c r="G22" s="40"/>
      <c r="H22" s="39"/>
      <c r="I22" s="2" t="s">
        <v>98</v>
      </c>
    </row>
    <row r="23" spans="1:9" ht="12.75" hidden="1" customHeight="1" x14ac:dyDescent="0.25">
      <c r="A23" s="8" t="s">
        <v>110</v>
      </c>
      <c r="B23" s="10">
        <v>1430</v>
      </c>
      <c r="C23" s="10">
        <v>150</v>
      </c>
      <c r="D23" s="10"/>
      <c r="E23" s="40"/>
      <c r="F23" s="40"/>
      <c r="G23" s="40"/>
      <c r="H23" s="39"/>
      <c r="I23" s="2"/>
    </row>
    <row r="24" spans="1:9" ht="14.25" hidden="1" customHeight="1" x14ac:dyDescent="0.25">
      <c r="A24" s="8" t="s">
        <v>112</v>
      </c>
      <c r="B24" s="10">
        <v>1440</v>
      </c>
      <c r="C24" s="10">
        <v>150</v>
      </c>
      <c r="D24" s="10"/>
      <c r="E24" s="39"/>
      <c r="F24" s="39"/>
      <c r="G24" s="39"/>
      <c r="H24" s="39"/>
      <c r="I24" s="2" t="s">
        <v>98</v>
      </c>
    </row>
    <row r="25" spans="1:9" hidden="1" x14ac:dyDescent="0.25">
      <c r="A25" s="8"/>
      <c r="B25" s="10"/>
      <c r="C25" s="10"/>
      <c r="D25" s="10"/>
      <c r="E25" s="39"/>
      <c r="F25" s="39"/>
      <c r="G25" s="39"/>
      <c r="H25" s="39"/>
      <c r="I25" s="2"/>
    </row>
    <row r="26" spans="1:9" s="65" customFormat="1" ht="14.25" hidden="1" customHeight="1" x14ac:dyDescent="0.25">
      <c r="A26" s="61" t="s">
        <v>18</v>
      </c>
      <c r="B26" s="62">
        <v>1500</v>
      </c>
      <c r="C26" s="62">
        <v>180</v>
      </c>
      <c r="D26" s="62"/>
      <c r="E26" s="63">
        <f>SUM(E28)</f>
        <v>0</v>
      </c>
      <c r="F26" s="63">
        <f>SUM(F28)</f>
        <v>0</v>
      </c>
      <c r="G26" s="63">
        <f>SUM(G28)</f>
        <v>0</v>
      </c>
      <c r="H26" s="63">
        <f>SUM(H28)</f>
        <v>0</v>
      </c>
      <c r="I26" s="64" t="s">
        <v>98</v>
      </c>
    </row>
    <row r="27" spans="1:9" hidden="1" x14ac:dyDescent="0.25">
      <c r="A27" s="8" t="s">
        <v>9</v>
      </c>
      <c r="B27" s="10"/>
      <c r="C27" s="10"/>
      <c r="D27" s="10"/>
      <c r="E27" s="39"/>
      <c r="F27" s="39"/>
      <c r="G27" s="39"/>
      <c r="H27" s="39"/>
      <c r="I27" s="2" t="s">
        <v>98</v>
      </c>
    </row>
    <row r="28" spans="1:9" ht="0.75" hidden="1" customHeight="1" x14ac:dyDescent="0.25">
      <c r="A28" s="8" t="s">
        <v>113</v>
      </c>
      <c r="B28" s="10">
        <v>1510</v>
      </c>
      <c r="C28" s="10">
        <v>180</v>
      </c>
      <c r="D28" s="10"/>
      <c r="E28" s="39"/>
      <c r="F28" s="39"/>
      <c r="G28" s="39"/>
      <c r="H28" s="39"/>
      <c r="I28" s="2" t="s">
        <v>98</v>
      </c>
    </row>
    <row r="29" spans="1:9" ht="14.25" hidden="1" customHeight="1" x14ac:dyDescent="0.25">
      <c r="A29" s="8"/>
      <c r="B29" s="10"/>
      <c r="C29" s="10"/>
      <c r="D29" s="10"/>
      <c r="E29" s="39"/>
      <c r="F29" s="39"/>
      <c r="G29" s="39"/>
      <c r="H29" s="39"/>
      <c r="I29" s="2"/>
    </row>
    <row r="30" spans="1:9" s="65" customFormat="1" hidden="1" x14ac:dyDescent="0.25">
      <c r="A30" s="61" t="s">
        <v>19</v>
      </c>
      <c r="B30" s="62">
        <v>1900</v>
      </c>
      <c r="C30" s="62"/>
      <c r="D30" s="62"/>
      <c r="E30" s="63">
        <f>SUM(E32)</f>
        <v>0</v>
      </c>
      <c r="F30" s="63">
        <f>SUM(F32)</f>
        <v>0</v>
      </c>
      <c r="G30" s="63">
        <f>SUM(G32)</f>
        <v>0</v>
      </c>
      <c r="H30" s="63">
        <f>SUM(H32)</f>
        <v>0</v>
      </c>
      <c r="I30" s="64" t="s">
        <v>98</v>
      </c>
    </row>
    <row r="31" spans="1:9" ht="12.75" hidden="1" customHeight="1" x14ac:dyDescent="0.25">
      <c r="A31" s="8" t="s">
        <v>9</v>
      </c>
      <c r="B31" s="10"/>
      <c r="C31" s="10"/>
      <c r="D31" s="10"/>
      <c r="E31" s="39"/>
      <c r="F31" s="39"/>
      <c r="G31" s="39"/>
      <c r="H31" s="39"/>
      <c r="I31" s="2" t="s">
        <v>98</v>
      </c>
    </row>
    <row r="32" spans="1:9" hidden="1" x14ac:dyDescent="0.25">
      <c r="A32" s="5"/>
      <c r="B32" s="10"/>
      <c r="C32" s="10"/>
      <c r="D32" s="10"/>
      <c r="E32" s="39"/>
      <c r="F32" s="39"/>
      <c r="G32" s="39"/>
      <c r="H32" s="39"/>
      <c r="I32" s="2" t="s">
        <v>98</v>
      </c>
    </row>
    <row r="33" spans="1:9" s="45" customFormat="1" ht="0.75" hidden="1" customHeight="1" x14ac:dyDescent="0.25">
      <c r="A33" s="41" t="s">
        <v>20</v>
      </c>
      <c r="B33" s="42">
        <v>1980</v>
      </c>
      <c r="C33" s="42" t="s">
        <v>6</v>
      </c>
      <c r="D33" s="42"/>
      <c r="E33" s="43">
        <f>SUM(E35:E36)</f>
        <v>0</v>
      </c>
      <c r="F33" s="43">
        <f>SUM(F35:F36)</f>
        <v>0</v>
      </c>
      <c r="G33" s="43">
        <f>SUM(G35:G36)</f>
        <v>0</v>
      </c>
      <c r="H33" s="43">
        <f>SUM(H35:H36)</f>
        <v>0</v>
      </c>
      <c r="I33" s="44" t="s">
        <v>98</v>
      </c>
    </row>
    <row r="34" spans="1:9" hidden="1" x14ac:dyDescent="0.25">
      <c r="A34" s="8" t="s">
        <v>21</v>
      </c>
      <c r="B34" s="10"/>
      <c r="C34" s="10"/>
      <c r="D34" s="10"/>
      <c r="E34" s="39"/>
      <c r="F34" s="39"/>
      <c r="G34" s="39"/>
      <c r="H34" s="39" t="s">
        <v>6</v>
      </c>
      <c r="I34" s="2" t="s">
        <v>98</v>
      </c>
    </row>
    <row r="35" spans="1:9" ht="30" hidden="1" x14ac:dyDescent="0.25">
      <c r="A35" s="8" t="s">
        <v>22</v>
      </c>
      <c r="B35" s="10">
        <v>1981</v>
      </c>
      <c r="C35" s="10">
        <v>510</v>
      </c>
      <c r="D35" s="10"/>
      <c r="E35" s="39"/>
      <c r="F35" s="39"/>
      <c r="G35" s="39"/>
      <c r="H35" s="39"/>
      <c r="I35" s="2" t="s">
        <v>98</v>
      </c>
    </row>
    <row r="36" spans="1:9" hidden="1" x14ac:dyDescent="0.25">
      <c r="A36" s="5"/>
      <c r="B36" s="10"/>
      <c r="C36" s="10"/>
      <c r="D36" s="10"/>
      <c r="E36" s="39"/>
      <c r="F36" s="39"/>
      <c r="G36" s="39"/>
      <c r="H36" s="39"/>
      <c r="I36" s="2" t="s">
        <v>98</v>
      </c>
    </row>
    <row r="37" spans="1:9" s="50" customFormat="1" x14ac:dyDescent="0.25">
      <c r="A37" s="66" t="s">
        <v>23</v>
      </c>
      <c r="B37" s="47">
        <v>2000</v>
      </c>
      <c r="C37" s="47" t="s">
        <v>6</v>
      </c>
      <c r="D37" s="47"/>
      <c r="E37" s="48">
        <f>SUM(E39,E54,E63,E68,E77,E79,E85)</f>
        <v>48271200</v>
      </c>
      <c r="F37" s="48">
        <f>SUM(F39,F54,F63,F68,F77,F79,F85)</f>
        <v>48271200</v>
      </c>
      <c r="G37" s="48">
        <f>SUM(G39,G54,G63,G68,G77,G79,G85)</f>
        <v>48271200</v>
      </c>
      <c r="H37" s="48">
        <f>SUM(H39,H54,H63,H68,H77,H79,H85)</f>
        <v>0</v>
      </c>
      <c r="I37" s="49" t="s">
        <v>98</v>
      </c>
    </row>
    <row r="38" spans="1:9" x14ac:dyDescent="0.25">
      <c r="A38" s="7" t="s">
        <v>9</v>
      </c>
      <c r="B38" s="10"/>
      <c r="C38" s="10"/>
      <c r="D38" s="10"/>
      <c r="E38" s="39"/>
      <c r="F38" s="39"/>
      <c r="G38" s="39"/>
      <c r="H38" s="39" t="s">
        <v>6</v>
      </c>
      <c r="I38" s="2" t="s">
        <v>98</v>
      </c>
    </row>
    <row r="39" spans="1:9" s="65" customFormat="1" x14ac:dyDescent="0.25">
      <c r="A39" s="61" t="s">
        <v>24</v>
      </c>
      <c r="B39" s="62">
        <v>2100</v>
      </c>
      <c r="C39" s="62" t="s">
        <v>6</v>
      </c>
      <c r="D39" s="62"/>
      <c r="E39" s="63">
        <f>SUM(E41:E44,E48:E51)</f>
        <v>38060100</v>
      </c>
      <c r="F39" s="63">
        <f>SUM(F41:F44,F48:F51)</f>
        <v>38060100</v>
      </c>
      <c r="G39" s="63">
        <f>SUM(G41:G44,G48:G51)</f>
        <v>38060100</v>
      </c>
      <c r="H39" s="63">
        <f>SUM(H41:H44,H48:H51)</f>
        <v>0</v>
      </c>
      <c r="I39" s="64" t="s">
        <v>98</v>
      </c>
    </row>
    <row r="40" spans="1:9" x14ac:dyDescent="0.25">
      <c r="A40" s="8" t="s">
        <v>9</v>
      </c>
      <c r="B40" s="10"/>
      <c r="C40" s="10"/>
      <c r="D40" s="10"/>
      <c r="E40" s="39"/>
      <c r="F40" s="39"/>
      <c r="G40" s="39"/>
      <c r="H40" s="39" t="s">
        <v>6</v>
      </c>
      <c r="I40" s="2" t="s">
        <v>98</v>
      </c>
    </row>
    <row r="41" spans="1:9" s="45" customFormat="1" x14ac:dyDescent="0.25">
      <c r="A41" s="41" t="s">
        <v>25</v>
      </c>
      <c r="B41" s="42">
        <v>2110</v>
      </c>
      <c r="C41" s="42">
        <v>111</v>
      </c>
      <c r="D41" s="42">
        <v>211.26599999999999</v>
      </c>
      <c r="E41" s="43">
        <v>29112900</v>
      </c>
      <c r="F41" s="43">
        <v>29112900</v>
      </c>
      <c r="G41" s="43">
        <v>29112900</v>
      </c>
      <c r="H41" s="43"/>
      <c r="I41" s="44" t="s">
        <v>98</v>
      </c>
    </row>
    <row r="42" spans="1:9" s="45" customFormat="1" ht="29.25" customHeight="1" x14ac:dyDescent="0.25">
      <c r="A42" s="41" t="s">
        <v>26</v>
      </c>
      <c r="B42" s="42">
        <v>2120</v>
      </c>
      <c r="C42" s="42">
        <v>112</v>
      </c>
      <c r="D42" s="42">
        <v>212.267</v>
      </c>
      <c r="E42" s="43">
        <v>153200</v>
      </c>
      <c r="F42" s="43">
        <v>153200</v>
      </c>
      <c r="G42" s="43">
        <v>153200</v>
      </c>
      <c r="H42" s="43" t="s">
        <v>6</v>
      </c>
      <c r="I42" s="44" t="s">
        <v>98</v>
      </c>
    </row>
    <row r="43" spans="1:9" s="45" customFormat="1" ht="30" hidden="1" x14ac:dyDescent="0.25">
      <c r="A43" s="41" t="s">
        <v>27</v>
      </c>
      <c r="B43" s="42">
        <v>2130</v>
      </c>
      <c r="C43" s="42">
        <v>113</v>
      </c>
      <c r="D43" s="42"/>
      <c r="E43" s="43"/>
      <c r="F43" s="43"/>
      <c r="G43" s="43"/>
      <c r="H43" s="43" t="s">
        <v>6</v>
      </c>
      <c r="I43" s="44" t="s">
        <v>98</v>
      </c>
    </row>
    <row r="44" spans="1:9" s="45" customFormat="1" ht="45" x14ac:dyDescent="0.25">
      <c r="A44" s="41" t="s">
        <v>28</v>
      </c>
      <c r="B44" s="42">
        <v>2140</v>
      </c>
      <c r="C44" s="42">
        <v>119</v>
      </c>
      <c r="D44" s="42">
        <v>213</v>
      </c>
      <c r="E44" s="43">
        <f>E46</f>
        <v>8794000</v>
      </c>
      <c r="F44" s="43">
        <f t="shared" ref="F44:G44" si="0">F46</f>
        <v>8794000</v>
      </c>
      <c r="G44" s="43">
        <f t="shared" si="0"/>
        <v>8794000</v>
      </c>
      <c r="H44" s="43" t="s">
        <v>6</v>
      </c>
      <c r="I44" s="44" t="s">
        <v>98</v>
      </c>
    </row>
    <row r="45" spans="1:9" x14ac:dyDescent="0.25">
      <c r="A45" s="9" t="s">
        <v>9</v>
      </c>
      <c r="B45" s="10"/>
      <c r="C45" s="10"/>
      <c r="D45" s="10"/>
      <c r="E45" s="39"/>
      <c r="F45" s="39"/>
      <c r="G45" s="39"/>
      <c r="H45" s="39" t="s">
        <v>6</v>
      </c>
      <c r="I45" s="2" t="s">
        <v>98</v>
      </c>
    </row>
    <row r="46" spans="1:9" ht="15" customHeight="1" x14ac:dyDescent="0.25">
      <c r="A46" s="9" t="s">
        <v>29</v>
      </c>
      <c r="B46" s="10">
        <v>2141</v>
      </c>
      <c r="C46" s="10">
        <v>119</v>
      </c>
      <c r="D46" s="10"/>
      <c r="E46" s="39">
        <v>8794000</v>
      </c>
      <c r="F46" s="39">
        <v>8794000</v>
      </c>
      <c r="G46" s="39">
        <v>8794000</v>
      </c>
      <c r="H46" s="39"/>
      <c r="I46" s="2" t="s">
        <v>98</v>
      </c>
    </row>
    <row r="47" spans="1:9" hidden="1" x14ac:dyDescent="0.25">
      <c r="A47" s="9" t="s">
        <v>30</v>
      </c>
      <c r="B47" s="10">
        <v>2142</v>
      </c>
      <c r="C47" s="10">
        <v>119</v>
      </c>
      <c r="D47" s="10"/>
      <c r="E47" s="39"/>
      <c r="F47" s="39"/>
      <c r="G47" s="39"/>
      <c r="H47" s="39" t="s">
        <v>6</v>
      </c>
      <c r="I47" s="2" t="s">
        <v>98</v>
      </c>
    </row>
    <row r="48" spans="1:9" s="45" customFormat="1" ht="30" hidden="1" x14ac:dyDescent="0.25">
      <c r="A48" s="41" t="s">
        <v>31</v>
      </c>
      <c r="B48" s="42">
        <v>2150</v>
      </c>
      <c r="C48" s="42">
        <v>131</v>
      </c>
      <c r="D48" s="42"/>
      <c r="E48" s="43"/>
      <c r="F48" s="43"/>
      <c r="G48" s="43"/>
      <c r="H48" s="43" t="s">
        <v>6</v>
      </c>
      <c r="I48" s="44" t="s">
        <v>98</v>
      </c>
    </row>
    <row r="49" spans="1:9" s="45" customFormat="1" ht="45" hidden="1" x14ac:dyDescent="0.25">
      <c r="A49" s="46" t="s">
        <v>32</v>
      </c>
      <c r="B49" s="42">
        <v>2160</v>
      </c>
      <c r="C49" s="42">
        <v>133</v>
      </c>
      <c r="D49" s="42"/>
      <c r="E49" s="43"/>
      <c r="F49" s="43"/>
      <c r="G49" s="43"/>
      <c r="H49" s="43" t="s">
        <v>6</v>
      </c>
      <c r="I49" s="44" t="s">
        <v>98</v>
      </c>
    </row>
    <row r="50" spans="1:9" s="45" customFormat="1" ht="0.75" hidden="1" customHeight="1" x14ac:dyDescent="0.25">
      <c r="A50" s="46" t="s">
        <v>33</v>
      </c>
      <c r="B50" s="42">
        <v>2170</v>
      </c>
      <c r="C50" s="42">
        <v>134</v>
      </c>
      <c r="D50" s="42"/>
      <c r="E50" s="43"/>
      <c r="F50" s="43"/>
      <c r="G50" s="43"/>
      <c r="H50" s="43" t="s">
        <v>6</v>
      </c>
      <c r="I50" s="44" t="s">
        <v>98</v>
      </c>
    </row>
    <row r="51" spans="1:9" s="45" customFormat="1" ht="45" hidden="1" x14ac:dyDescent="0.25">
      <c r="A51" s="46" t="s">
        <v>34</v>
      </c>
      <c r="B51" s="42">
        <v>2180</v>
      </c>
      <c r="C51" s="42">
        <v>139</v>
      </c>
      <c r="D51" s="42"/>
      <c r="E51" s="43">
        <f>SUM(E53)</f>
        <v>0</v>
      </c>
      <c r="F51" s="43">
        <f>SUM(F53)</f>
        <v>0</v>
      </c>
      <c r="G51" s="43">
        <f>SUM(G53)</f>
        <v>0</v>
      </c>
      <c r="H51" s="43" t="s">
        <v>6</v>
      </c>
      <c r="I51" s="44" t="s">
        <v>98</v>
      </c>
    </row>
    <row r="52" spans="1:9" ht="12.75" hidden="1" customHeight="1" x14ac:dyDescent="0.25">
      <c r="A52" s="8" t="s">
        <v>9</v>
      </c>
      <c r="B52" s="10"/>
      <c r="C52" s="10"/>
      <c r="D52" s="10"/>
      <c r="E52" s="39"/>
      <c r="F52" s="39"/>
      <c r="G52" s="39"/>
      <c r="H52" s="39" t="s">
        <v>6</v>
      </c>
      <c r="I52" s="2" t="s">
        <v>98</v>
      </c>
    </row>
    <row r="53" spans="1:9" hidden="1" x14ac:dyDescent="0.25">
      <c r="A53" s="8" t="s">
        <v>35</v>
      </c>
      <c r="B53" s="10">
        <v>2181</v>
      </c>
      <c r="C53" s="10">
        <v>139</v>
      </c>
      <c r="D53" s="10"/>
      <c r="E53" s="39"/>
      <c r="F53" s="39"/>
      <c r="G53" s="39"/>
      <c r="H53" s="39"/>
      <c r="I53" s="2" t="s">
        <v>98</v>
      </c>
    </row>
    <row r="54" spans="1:9" s="65" customFormat="1" ht="14.25" hidden="1" customHeight="1" x14ac:dyDescent="0.25">
      <c r="A54" s="61" t="s">
        <v>36</v>
      </c>
      <c r="B54" s="62">
        <v>2200</v>
      </c>
      <c r="C54" s="62">
        <v>300</v>
      </c>
      <c r="D54" s="62"/>
      <c r="E54" s="63">
        <f>SUBTOTAL(9,E56,E60,E61,E62)</f>
        <v>0</v>
      </c>
      <c r="F54" s="63">
        <f>SUBTOTAL(9,F56,F60,F61,F62)</f>
        <v>0</v>
      </c>
      <c r="G54" s="63">
        <f>SUBTOTAL(9,G56,G60,G61,G62)</f>
        <v>0</v>
      </c>
      <c r="H54" s="63" t="s">
        <v>6</v>
      </c>
      <c r="I54" s="64" t="s">
        <v>98</v>
      </c>
    </row>
    <row r="55" spans="1:9" ht="14.25" hidden="1" customHeight="1" x14ac:dyDescent="0.25">
      <c r="A55" s="8" t="s">
        <v>9</v>
      </c>
      <c r="B55" s="10"/>
      <c r="C55" s="10"/>
      <c r="D55" s="10"/>
      <c r="E55" s="39"/>
      <c r="F55" s="39"/>
      <c r="G55" s="39"/>
      <c r="H55" s="39" t="s">
        <v>6</v>
      </c>
      <c r="I55" s="2" t="s">
        <v>98</v>
      </c>
    </row>
    <row r="56" spans="1:9" s="45" customFormat="1" ht="30" hidden="1" x14ac:dyDescent="0.25">
      <c r="A56" s="46" t="s">
        <v>37</v>
      </c>
      <c r="B56" s="42">
        <v>2210</v>
      </c>
      <c r="C56" s="42">
        <v>320</v>
      </c>
      <c r="D56" s="42"/>
      <c r="E56" s="43"/>
      <c r="F56" s="43"/>
      <c r="G56" s="43"/>
      <c r="H56" s="43"/>
      <c r="I56" s="44" t="s">
        <v>98</v>
      </c>
    </row>
    <row r="57" spans="1:9" hidden="1" x14ac:dyDescent="0.25">
      <c r="A57" s="9" t="s">
        <v>21</v>
      </c>
      <c r="B57" s="10"/>
      <c r="C57" s="10"/>
      <c r="D57" s="10"/>
      <c r="E57" s="39"/>
      <c r="F57" s="39"/>
      <c r="G57" s="39"/>
      <c r="H57" s="39" t="s">
        <v>6</v>
      </c>
      <c r="I57" s="2" t="s">
        <v>98</v>
      </c>
    </row>
    <row r="58" spans="1:9" ht="30" hidden="1" x14ac:dyDescent="0.25">
      <c r="A58" s="9" t="s">
        <v>38</v>
      </c>
      <c r="B58" s="10">
        <v>2211</v>
      </c>
      <c r="C58" s="10">
        <v>321</v>
      </c>
      <c r="D58" s="10"/>
      <c r="E58" s="39"/>
      <c r="F58" s="39"/>
      <c r="G58" s="39"/>
      <c r="H58" s="39"/>
      <c r="I58" s="2" t="s">
        <v>98</v>
      </c>
    </row>
    <row r="59" spans="1:9" hidden="1" x14ac:dyDescent="0.25">
      <c r="A59" s="5"/>
      <c r="B59" s="10"/>
      <c r="C59" s="10"/>
      <c r="D59" s="10"/>
      <c r="E59" s="39"/>
      <c r="F59" s="39"/>
      <c r="G59" s="39"/>
      <c r="H59" s="39"/>
      <c r="I59" s="2" t="s">
        <v>98</v>
      </c>
    </row>
    <row r="60" spans="1:9" s="45" customFormat="1" ht="45" hidden="1" x14ac:dyDescent="0.25">
      <c r="A60" s="46" t="s">
        <v>39</v>
      </c>
      <c r="B60" s="42">
        <v>2220</v>
      </c>
      <c r="C60" s="42">
        <v>340</v>
      </c>
      <c r="D60" s="42"/>
      <c r="E60" s="43"/>
      <c r="F60" s="43"/>
      <c r="G60" s="43"/>
      <c r="H60" s="43" t="s">
        <v>6</v>
      </c>
      <c r="I60" s="44" t="s">
        <v>98</v>
      </c>
    </row>
    <row r="61" spans="1:9" s="45" customFormat="1" ht="60" hidden="1" x14ac:dyDescent="0.25">
      <c r="A61" s="46" t="s">
        <v>40</v>
      </c>
      <c r="B61" s="42">
        <v>2230</v>
      </c>
      <c r="C61" s="42">
        <v>350</v>
      </c>
      <c r="D61" s="42"/>
      <c r="E61" s="43"/>
      <c r="F61" s="43"/>
      <c r="G61" s="43"/>
      <c r="H61" s="43" t="s">
        <v>6</v>
      </c>
      <c r="I61" s="44" t="s">
        <v>98</v>
      </c>
    </row>
    <row r="62" spans="1:9" s="45" customFormat="1" hidden="1" x14ac:dyDescent="0.25">
      <c r="A62" s="46" t="s">
        <v>41</v>
      </c>
      <c r="B62" s="42">
        <v>2240</v>
      </c>
      <c r="C62" s="42">
        <v>360</v>
      </c>
      <c r="D62" s="42"/>
      <c r="E62" s="43"/>
      <c r="F62" s="43"/>
      <c r="G62" s="43"/>
      <c r="H62" s="43" t="s">
        <v>6</v>
      </c>
      <c r="I62" s="44" t="s">
        <v>98</v>
      </c>
    </row>
    <row r="63" spans="1:9" s="65" customFormat="1" x14ac:dyDescent="0.25">
      <c r="A63" s="61" t="s">
        <v>42</v>
      </c>
      <c r="B63" s="62">
        <v>2300</v>
      </c>
      <c r="C63" s="62">
        <v>850</v>
      </c>
      <c r="D63" s="62"/>
      <c r="E63" s="63">
        <f>SUBTOTAL(9,E65,E66,E67)</f>
        <v>605800</v>
      </c>
      <c r="F63" s="63">
        <f>SUBTOTAL(9,F65,F66,F67)</f>
        <v>605800</v>
      </c>
      <c r="G63" s="63">
        <f>SUBTOTAL(9,G65,G66,G67)</f>
        <v>605800</v>
      </c>
      <c r="H63" s="63" t="s">
        <v>6</v>
      </c>
      <c r="I63" s="64" t="s">
        <v>98</v>
      </c>
    </row>
    <row r="64" spans="1:9" hidden="1" x14ac:dyDescent="0.25">
      <c r="A64" s="8" t="s">
        <v>21</v>
      </c>
      <c r="B64" s="10"/>
      <c r="C64" s="10"/>
      <c r="D64" s="10"/>
      <c r="E64" s="39"/>
      <c r="F64" s="39"/>
      <c r="G64" s="39"/>
      <c r="H64" s="39" t="s">
        <v>6</v>
      </c>
      <c r="I64" s="2" t="s">
        <v>98</v>
      </c>
    </row>
    <row r="65" spans="1:9" s="45" customFormat="1" x14ac:dyDescent="0.25">
      <c r="A65" s="46" t="s">
        <v>43</v>
      </c>
      <c r="B65" s="42">
        <v>2310</v>
      </c>
      <c r="C65" s="42">
        <v>851</v>
      </c>
      <c r="D65" s="42"/>
      <c r="E65" s="43">
        <v>21000</v>
      </c>
      <c r="F65" s="43">
        <v>21000</v>
      </c>
      <c r="G65" s="43">
        <v>21000</v>
      </c>
      <c r="H65" s="43"/>
      <c r="I65" s="44" t="s">
        <v>98</v>
      </c>
    </row>
    <row r="66" spans="1:9" s="45" customFormat="1" ht="45" x14ac:dyDescent="0.25">
      <c r="A66" s="46" t="s">
        <v>44</v>
      </c>
      <c r="B66" s="42">
        <v>2320</v>
      </c>
      <c r="C66" s="42">
        <v>852</v>
      </c>
      <c r="D66" s="42"/>
      <c r="E66" s="43">
        <v>440800</v>
      </c>
      <c r="F66" s="43">
        <v>440800</v>
      </c>
      <c r="G66" s="43">
        <v>440800</v>
      </c>
      <c r="H66" s="43" t="s">
        <v>6</v>
      </c>
      <c r="I66" s="44" t="s">
        <v>98</v>
      </c>
    </row>
    <row r="67" spans="1:9" s="45" customFormat="1" ht="27.75" customHeight="1" x14ac:dyDescent="0.25">
      <c r="A67" s="46" t="s">
        <v>45</v>
      </c>
      <c r="B67" s="42">
        <v>2330</v>
      </c>
      <c r="C67" s="42">
        <v>853</v>
      </c>
      <c r="D67" s="42"/>
      <c r="E67" s="43">
        <v>144000</v>
      </c>
      <c r="F67" s="43">
        <v>144000</v>
      </c>
      <c r="G67" s="43">
        <v>144000</v>
      </c>
      <c r="H67" s="43" t="s">
        <v>6</v>
      </c>
      <c r="I67" s="44" t="s">
        <v>98</v>
      </c>
    </row>
    <row r="68" spans="1:9" s="65" customFormat="1" ht="29.25" hidden="1" customHeight="1" x14ac:dyDescent="0.25">
      <c r="A68" s="61" t="s">
        <v>46</v>
      </c>
      <c r="B68" s="62">
        <v>2400</v>
      </c>
      <c r="C68" s="62" t="s">
        <v>6</v>
      </c>
      <c r="D68" s="62"/>
      <c r="E68" s="63">
        <f>SUBTOTAL(9,E70:E75)</f>
        <v>0</v>
      </c>
      <c r="F68" s="63">
        <f>SUBTOTAL(9,F70:F75)</f>
        <v>0</v>
      </c>
      <c r="G68" s="63">
        <f>SUBTOTAL(9,G70:G75)</f>
        <v>0</v>
      </c>
      <c r="H68" s="63" t="s">
        <v>6</v>
      </c>
      <c r="I68" s="64" t="s">
        <v>98</v>
      </c>
    </row>
    <row r="69" spans="1:9" ht="14.25" hidden="1" customHeight="1" x14ac:dyDescent="0.25">
      <c r="A69" s="8" t="s">
        <v>21</v>
      </c>
      <c r="B69" s="10"/>
      <c r="C69" s="10"/>
      <c r="D69" s="10"/>
      <c r="E69" s="39"/>
      <c r="F69" s="39"/>
      <c r="G69" s="39"/>
      <c r="H69" s="39"/>
      <c r="I69" s="2" t="s">
        <v>98</v>
      </c>
    </row>
    <row r="70" spans="1:9" s="45" customFormat="1" hidden="1" x14ac:dyDescent="0.25">
      <c r="A70" s="46" t="s">
        <v>47</v>
      </c>
      <c r="B70" s="42">
        <v>2410</v>
      </c>
      <c r="C70" s="42">
        <v>613</v>
      </c>
      <c r="D70" s="42"/>
      <c r="E70" s="43"/>
      <c r="F70" s="43"/>
      <c r="G70" s="43"/>
      <c r="H70" s="43"/>
      <c r="I70" s="44" t="s">
        <v>98</v>
      </c>
    </row>
    <row r="71" spans="1:9" s="45" customFormat="1" ht="0.75" hidden="1" customHeight="1" x14ac:dyDescent="0.25">
      <c r="A71" s="46" t="s">
        <v>48</v>
      </c>
      <c r="B71" s="42">
        <v>2420</v>
      </c>
      <c r="C71" s="42">
        <v>623</v>
      </c>
      <c r="D71" s="42"/>
      <c r="E71" s="43"/>
      <c r="F71" s="43"/>
      <c r="G71" s="43"/>
      <c r="H71" s="43"/>
      <c r="I71" s="44" t="s">
        <v>98</v>
      </c>
    </row>
    <row r="72" spans="1:9" s="45" customFormat="1" ht="0.75" hidden="1" customHeight="1" x14ac:dyDescent="0.25">
      <c r="A72" s="46" t="s">
        <v>49</v>
      </c>
      <c r="B72" s="42">
        <v>2430</v>
      </c>
      <c r="C72" s="42">
        <v>634</v>
      </c>
      <c r="D72" s="42"/>
      <c r="E72" s="43"/>
      <c r="F72" s="43"/>
      <c r="G72" s="43"/>
      <c r="H72" s="43"/>
      <c r="I72" s="44" t="s">
        <v>98</v>
      </c>
    </row>
    <row r="73" spans="1:9" s="45" customFormat="1" ht="9" hidden="1" customHeight="1" x14ac:dyDescent="0.25">
      <c r="A73" s="46" t="s">
        <v>50</v>
      </c>
      <c r="B73" s="42">
        <v>2440</v>
      </c>
      <c r="C73" s="42">
        <v>810</v>
      </c>
      <c r="D73" s="42"/>
      <c r="E73" s="43"/>
      <c r="F73" s="43"/>
      <c r="G73" s="43"/>
      <c r="H73" s="43"/>
      <c r="I73" s="44" t="s">
        <v>98</v>
      </c>
    </row>
    <row r="74" spans="1:9" s="45" customFormat="1" hidden="1" x14ac:dyDescent="0.25">
      <c r="A74" s="46" t="s">
        <v>51</v>
      </c>
      <c r="B74" s="42">
        <v>2450</v>
      </c>
      <c r="C74" s="42">
        <v>862</v>
      </c>
      <c r="D74" s="42"/>
      <c r="E74" s="43"/>
      <c r="F74" s="43"/>
      <c r="G74" s="43"/>
      <c r="H74" s="43"/>
      <c r="I74" s="44" t="s">
        <v>98</v>
      </c>
    </row>
    <row r="75" spans="1:9" s="45" customFormat="1" ht="44.25" hidden="1" customHeight="1" x14ac:dyDescent="0.25">
      <c r="A75" s="46" t="s">
        <v>52</v>
      </c>
      <c r="B75" s="42">
        <v>2460</v>
      </c>
      <c r="C75" s="42">
        <v>863</v>
      </c>
      <c r="D75" s="42"/>
      <c r="E75" s="43"/>
      <c r="F75" s="43"/>
      <c r="G75" s="43"/>
      <c r="H75" s="43"/>
      <c r="I75" s="44" t="s">
        <v>98</v>
      </c>
    </row>
    <row r="76" spans="1:9" ht="14.25" hidden="1" customHeight="1" x14ac:dyDescent="0.25">
      <c r="A76" s="5"/>
      <c r="B76" s="10"/>
      <c r="C76" s="10"/>
      <c r="D76" s="10"/>
      <c r="E76" s="39"/>
      <c r="F76" s="39"/>
      <c r="G76" s="39"/>
      <c r="H76" s="39"/>
      <c r="I76" s="2" t="s">
        <v>98</v>
      </c>
    </row>
    <row r="77" spans="1:9" s="65" customFormat="1" ht="30" hidden="1" x14ac:dyDescent="0.25">
      <c r="A77" s="61" t="s">
        <v>53</v>
      </c>
      <c r="B77" s="62">
        <v>2500</v>
      </c>
      <c r="C77" s="62" t="s">
        <v>6</v>
      </c>
      <c r="D77" s="62"/>
      <c r="E77" s="63">
        <f>SUBTOTAL(9,E78)</f>
        <v>0</v>
      </c>
      <c r="F77" s="63">
        <f>SUBTOTAL(9,F78)</f>
        <v>0</v>
      </c>
      <c r="G77" s="63">
        <f>SUBTOTAL(9,G78)</f>
        <v>0</v>
      </c>
      <c r="H77" s="63" t="s">
        <v>6</v>
      </c>
      <c r="I77" s="64" t="s">
        <v>98</v>
      </c>
    </row>
    <row r="78" spans="1:9" ht="45" hidden="1" x14ac:dyDescent="0.25">
      <c r="A78" s="8" t="s">
        <v>54</v>
      </c>
      <c r="B78" s="10">
        <v>2520</v>
      </c>
      <c r="C78" s="10">
        <v>831</v>
      </c>
      <c r="D78" s="10"/>
      <c r="E78" s="39"/>
      <c r="F78" s="39"/>
      <c r="G78" s="39"/>
      <c r="H78" s="39" t="s">
        <v>6</v>
      </c>
      <c r="I78" s="2" t="s">
        <v>98</v>
      </c>
    </row>
    <row r="79" spans="1:9" s="65" customFormat="1" x14ac:dyDescent="0.25">
      <c r="A79" s="61" t="s">
        <v>55</v>
      </c>
      <c r="B79" s="62">
        <v>2600</v>
      </c>
      <c r="C79" s="62" t="s">
        <v>6</v>
      </c>
      <c r="D79" s="62"/>
      <c r="E79" s="63">
        <f>SUBTOTAL(9,E81,E82,E83,E85)</f>
        <v>9605300</v>
      </c>
      <c r="F79" s="63">
        <f>SUBTOTAL(9,F81,F82,F83,F85)</f>
        <v>9605300</v>
      </c>
      <c r="G79" s="63">
        <f>SUBTOTAL(9,G81,G82,G83,G85)</f>
        <v>9605300</v>
      </c>
      <c r="H79" s="63">
        <f>SUBTOTAL(9,H81,H82,H83,H85)</f>
        <v>0</v>
      </c>
      <c r="I79" s="64" t="s">
        <v>98</v>
      </c>
    </row>
    <row r="80" spans="1:9" hidden="1" x14ac:dyDescent="0.25">
      <c r="A80" s="8" t="s">
        <v>9</v>
      </c>
      <c r="B80" s="10"/>
      <c r="C80" s="10"/>
      <c r="D80" s="10"/>
      <c r="E80" s="39"/>
      <c r="F80" s="39"/>
      <c r="G80" s="39"/>
      <c r="H80" s="39"/>
      <c r="I80" s="2" t="s">
        <v>98</v>
      </c>
    </row>
    <row r="81" spans="1:9" s="45" customFormat="1" ht="29.25" hidden="1" customHeight="1" x14ac:dyDescent="0.25">
      <c r="A81" s="46" t="s">
        <v>56</v>
      </c>
      <c r="B81" s="42">
        <v>2610</v>
      </c>
      <c r="C81" s="42">
        <v>241</v>
      </c>
      <c r="D81" s="42"/>
      <c r="E81" s="43"/>
      <c r="F81" s="43"/>
      <c r="G81" s="43"/>
      <c r="H81" s="43"/>
      <c r="I81" s="44" t="s">
        <v>98</v>
      </c>
    </row>
    <row r="82" spans="1:9" s="45" customFormat="1" ht="30" hidden="1" x14ac:dyDescent="0.25">
      <c r="A82" s="46" t="s">
        <v>57</v>
      </c>
      <c r="B82" s="42">
        <v>2630</v>
      </c>
      <c r="C82" s="42">
        <v>243</v>
      </c>
      <c r="D82" s="42"/>
      <c r="E82" s="43"/>
      <c r="F82" s="43"/>
      <c r="G82" s="43"/>
      <c r="H82" s="43"/>
      <c r="I82" s="44" t="s">
        <v>98</v>
      </c>
    </row>
    <row r="83" spans="1:9" s="45" customFormat="1" x14ac:dyDescent="0.25">
      <c r="A83" s="46" t="s">
        <v>58</v>
      </c>
      <c r="B83" s="42">
        <v>2640</v>
      </c>
      <c r="C83" s="42">
        <v>244</v>
      </c>
      <c r="D83" s="42" t="s">
        <v>119</v>
      </c>
      <c r="E83" s="43">
        <v>9605300</v>
      </c>
      <c r="F83" s="43">
        <v>9605300</v>
      </c>
      <c r="G83" s="43">
        <v>9605300</v>
      </c>
      <c r="H83" s="43"/>
      <c r="I83" s="44" t="s">
        <v>98</v>
      </c>
    </row>
    <row r="84" spans="1:9" ht="12.75" customHeight="1" x14ac:dyDescent="0.25">
      <c r="A84" s="9" t="s">
        <v>21</v>
      </c>
      <c r="B84" s="10"/>
      <c r="C84" s="10"/>
      <c r="D84" s="10"/>
      <c r="E84" s="39"/>
      <c r="F84" s="39"/>
      <c r="G84" s="39"/>
      <c r="H84" s="39"/>
      <c r="I84" s="2" t="s">
        <v>98</v>
      </c>
    </row>
    <row r="85" spans="1:9" s="45" customFormat="1" ht="30" hidden="1" x14ac:dyDescent="0.25">
      <c r="A85" s="46" t="s">
        <v>59</v>
      </c>
      <c r="B85" s="42">
        <v>2650</v>
      </c>
      <c r="C85" s="42">
        <v>400</v>
      </c>
      <c r="D85" s="42"/>
      <c r="E85" s="43">
        <f>SUM(E87:E88)</f>
        <v>0</v>
      </c>
      <c r="F85" s="43">
        <f>SUM(F87:F88)</f>
        <v>0</v>
      </c>
      <c r="G85" s="43">
        <f>SUM(G87:G88)</f>
        <v>0</v>
      </c>
      <c r="H85" s="43">
        <f>SUM(H87:H88)</f>
        <v>0</v>
      </c>
      <c r="I85" s="44" t="s">
        <v>98</v>
      </c>
    </row>
    <row r="86" spans="1:9" s="4" customFormat="1" hidden="1" x14ac:dyDescent="0.25">
      <c r="A86" s="36" t="s">
        <v>9</v>
      </c>
      <c r="B86" s="11"/>
      <c r="C86" s="11"/>
      <c r="D86" s="11"/>
      <c r="E86" s="40"/>
      <c r="F86" s="40"/>
      <c r="G86" s="40"/>
      <c r="H86" s="40"/>
      <c r="I86" s="37" t="s">
        <v>98</v>
      </c>
    </row>
    <row r="87" spans="1:9" s="4" customFormat="1" ht="0.75" hidden="1" customHeight="1" x14ac:dyDescent="0.25">
      <c r="A87" s="36" t="s">
        <v>60</v>
      </c>
      <c r="B87" s="11">
        <v>2651</v>
      </c>
      <c r="C87" s="11">
        <v>406</v>
      </c>
      <c r="D87" s="11"/>
      <c r="E87" s="40"/>
      <c r="F87" s="40"/>
      <c r="G87" s="40"/>
      <c r="H87" s="40"/>
      <c r="I87" s="37" t="s">
        <v>98</v>
      </c>
    </row>
    <row r="88" spans="1:9" ht="1.5" hidden="1" customHeight="1" x14ac:dyDescent="0.25">
      <c r="A88" s="9" t="s">
        <v>61</v>
      </c>
      <c r="B88" s="10">
        <v>2652</v>
      </c>
      <c r="C88" s="10">
        <v>407</v>
      </c>
      <c r="D88" s="10"/>
      <c r="E88" s="39"/>
      <c r="F88" s="39"/>
      <c r="G88" s="39"/>
      <c r="H88" s="39"/>
      <c r="I88" s="2" t="s">
        <v>98</v>
      </c>
    </row>
    <row r="89" spans="1:9" s="50" customFormat="1" hidden="1" x14ac:dyDescent="0.25">
      <c r="A89" s="66" t="s">
        <v>62</v>
      </c>
      <c r="B89" s="47">
        <v>3000</v>
      </c>
      <c r="C89" s="47">
        <v>100</v>
      </c>
      <c r="D89" s="47"/>
      <c r="E89" s="48">
        <f>SUBTOTAL(9,E91:E93)</f>
        <v>0</v>
      </c>
      <c r="F89" s="48">
        <f>SUBTOTAL(9,F91:F93)</f>
        <v>0</v>
      </c>
      <c r="G89" s="48">
        <f>SUBTOTAL(9,G91:G93)</f>
        <v>0</v>
      </c>
      <c r="H89" s="48" t="s">
        <v>6</v>
      </c>
      <c r="I89" s="49" t="s">
        <v>98</v>
      </c>
    </row>
    <row r="90" spans="1:9" hidden="1" x14ac:dyDescent="0.25">
      <c r="A90" s="8" t="s">
        <v>9</v>
      </c>
      <c r="B90" s="10"/>
      <c r="C90" s="10"/>
      <c r="D90" s="10"/>
      <c r="E90" s="39"/>
      <c r="F90" s="39"/>
      <c r="G90" s="39"/>
      <c r="H90" s="39" t="s">
        <v>6</v>
      </c>
      <c r="I90" s="2" t="s">
        <v>98</v>
      </c>
    </row>
    <row r="91" spans="1:9" hidden="1" x14ac:dyDescent="0.25">
      <c r="A91" s="6" t="s">
        <v>63</v>
      </c>
      <c r="B91" s="10">
        <v>3010</v>
      </c>
      <c r="C91" s="10"/>
      <c r="D91" s="10"/>
      <c r="E91" s="39"/>
      <c r="F91" s="39"/>
      <c r="G91" s="39"/>
      <c r="H91" s="39"/>
      <c r="I91" s="2" t="s">
        <v>98</v>
      </c>
    </row>
    <row r="92" spans="1:9" ht="0.75" hidden="1" customHeight="1" x14ac:dyDescent="0.25">
      <c r="A92" s="6" t="s">
        <v>64</v>
      </c>
      <c r="B92" s="10">
        <v>3020</v>
      </c>
      <c r="C92" s="10"/>
      <c r="D92" s="10"/>
      <c r="E92" s="39"/>
      <c r="F92" s="39"/>
      <c r="G92" s="39"/>
      <c r="H92" s="39" t="s">
        <v>6</v>
      </c>
      <c r="I92" s="2" t="s">
        <v>98</v>
      </c>
    </row>
    <row r="93" spans="1:9" x14ac:dyDescent="0.25">
      <c r="A93" s="6" t="s">
        <v>65</v>
      </c>
      <c r="B93" s="10">
        <v>3030</v>
      </c>
      <c r="C93" s="10"/>
      <c r="D93" s="10"/>
      <c r="E93" s="39"/>
      <c r="F93" s="39"/>
      <c r="G93" s="39"/>
      <c r="H93" s="39" t="s">
        <v>6</v>
      </c>
      <c r="I93" s="2" t="s">
        <v>98</v>
      </c>
    </row>
    <row r="94" spans="1:9" s="50" customFormat="1" x14ac:dyDescent="0.25">
      <c r="A94" s="66" t="s">
        <v>66</v>
      </c>
      <c r="B94" s="47">
        <v>4000</v>
      </c>
      <c r="C94" s="47" t="s">
        <v>6</v>
      </c>
      <c r="D94" s="47"/>
      <c r="E94" s="48">
        <f>E96</f>
        <v>0</v>
      </c>
      <c r="F94" s="48">
        <f>F96</f>
        <v>0</v>
      </c>
      <c r="G94" s="48">
        <f>G96</f>
        <v>0</v>
      </c>
      <c r="H94" s="48" t="s">
        <v>6</v>
      </c>
      <c r="I94" s="49" t="s">
        <v>98</v>
      </c>
    </row>
    <row r="95" spans="1:9" ht="9" hidden="1" customHeight="1" x14ac:dyDescent="0.25">
      <c r="A95" s="8" t="s">
        <v>21</v>
      </c>
      <c r="B95" s="10"/>
      <c r="C95" s="10"/>
      <c r="D95" s="10"/>
      <c r="E95" s="39"/>
      <c r="F95" s="39"/>
      <c r="G95" s="39"/>
      <c r="H95" s="39" t="s">
        <v>6</v>
      </c>
      <c r="I95" s="2" t="s">
        <v>98</v>
      </c>
    </row>
    <row r="96" spans="1:9" ht="0.75" hidden="1" customHeight="1" x14ac:dyDescent="0.25">
      <c r="A96" s="8" t="s">
        <v>67</v>
      </c>
      <c r="B96" s="10">
        <v>4010</v>
      </c>
      <c r="C96" s="10">
        <v>610</v>
      </c>
      <c r="D96" s="10"/>
      <c r="E96" s="39"/>
      <c r="F96" s="39"/>
      <c r="G96" s="39"/>
      <c r="H96" s="39"/>
      <c r="I96" s="2" t="s">
        <v>98</v>
      </c>
    </row>
    <row r="97" spans="1:9" x14ac:dyDescent="0.25">
      <c r="A97" s="5"/>
      <c r="B97" s="10"/>
      <c r="C97" s="10"/>
      <c r="D97" s="10"/>
      <c r="E97" s="39"/>
      <c r="F97" s="39"/>
      <c r="G97" s="39"/>
      <c r="H97" s="39"/>
      <c r="I97" s="2" t="s">
        <v>98</v>
      </c>
    </row>
    <row r="156" spans="1:9" x14ac:dyDescent="0.25">
      <c r="A156" s="1"/>
      <c r="B156" s="12"/>
      <c r="C156" s="12"/>
      <c r="D156" s="12"/>
      <c r="E156" s="12"/>
      <c r="F156" s="12"/>
      <c r="G156" s="12"/>
      <c r="H156" s="12"/>
      <c r="I156" s="2"/>
    </row>
    <row r="157" spans="1:9" x14ac:dyDescent="0.25">
      <c r="A157" s="2"/>
      <c r="B157" s="12"/>
      <c r="C157" s="12"/>
      <c r="D157" s="12"/>
      <c r="E157" s="12"/>
      <c r="F157" s="12"/>
      <c r="G157" s="12"/>
      <c r="H157" s="12"/>
      <c r="I157" s="2"/>
    </row>
  </sheetData>
  <autoFilter ref="A4:I97"/>
  <mergeCells count="6">
    <mergeCell ref="H2:H3"/>
    <mergeCell ref="A2:A3"/>
    <mergeCell ref="B2:B3"/>
    <mergeCell ref="C2:C3"/>
    <mergeCell ref="D2:D3"/>
    <mergeCell ref="E2:G2"/>
  </mergeCells>
  <printOptions verticalCentered="1"/>
  <pageMargins left="0.70866141732283472" right="0.70866141732283472" top="0" bottom="0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pane ySplit="4" topLeftCell="A5" activePane="bottomLeft" state="frozen"/>
      <selection pane="bottomLeft" activeCell="D2" sqref="D2:D3"/>
    </sheetView>
  </sheetViews>
  <sheetFormatPr defaultRowHeight="15" x14ac:dyDescent="0.25"/>
  <cols>
    <col min="1" max="1" width="9.85546875" style="20" customWidth="1"/>
    <col min="2" max="2" width="81.140625" style="21" customWidth="1"/>
    <col min="3" max="3" width="9.140625" style="14"/>
    <col min="4" max="4" width="12" style="12" customWidth="1"/>
    <col min="5" max="5" width="11.5703125" style="14" customWidth="1"/>
    <col min="6" max="6" width="13.28515625" style="12" customWidth="1"/>
    <col min="7" max="7" width="12" style="12" customWidth="1"/>
    <col min="8" max="8" width="12.140625" style="12" customWidth="1"/>
    <col min="9" max="9" width="11.5703125" style="12" customWidth="1"/>
    <col min="10" max="10" width="2" bestFit="1" customWidth="1"/>
    <col min="11" max="11" width="9.7109375" customWidth="1"/>
  </cols>
  <sheetData>
    <row r="1" spans="1:10" x14ac:dyDescent="0.25">
      <c r="A1" s="16" t="s">
        <v>116</v>
      </c>
    </row>
    <row r="2" spans="1:10" ht="30.75" customHeight="1" x14ac:dyDescent="0.25">
      <c r="A2" s="78" t="s">
        <v>68</v>
      </c>
      <c r="B2" s="80" t="s">
        <v>1</v>
      </c>
      <c r="C2" s="71" t="s">
        <v>69</v>
      </c>
      <c r="D2" s="71" t="s">
        <v>70</v>
      </c>
      <c r="E2" s="73" t="s">
        <v>99</v>
      </c>
      <c r="F2" s="75" t="s">
        <v>111</v>
      </c>
      <c r="G2" s="76"/>
      <c r="H2" s="77"/>
      <c r="I2" s="71" t="s">
        <v>4</v>
      </c>
      <c r="J2" t="s">
        <v>98</v>
      </c>
    </row>
    <row r="3" spans="1:10" ht="32.25" customHeight="1" x14ac:dyDescent="0.25">
      <c r="A3" s="79"/>
      <c r="B3" s="80"/>
      <c r="C3" s="72"/>
      <c r="D3" s="72"/>
      <c r="E3" s="74"/>
      <c r="F3" s="10" t="s">
        <v>95</v>
      </c>
      <c r="G3" s="10" t="s">
        <v>96</v>
      </c>
      <c r="H3" s="10" t="s">
        <v>120</v>
      </c>
      <c r="I3" s="72"/>
      <c r="J3" t="s">
        <v>98</v>
      </c>
    </row>
    <row r="4" spans="1:10" x14ac:dyDescent="0.25">
      <c r="A4" s="17">
        <v>1</v>
      </c>
      <c r="B4" s="10">
        <v>2</v>
      </c>
      <c r="C4" s="10">
        <v>3</v>
      </c>
      <c r="D4" s="10">
        <v>4</v>
      </c>
      <c r="E4" s="13" t="s">
        <v>100</v>
      </c>
      <c r="F4" s="10">
        <v>5</v>
      </c>
      <c r="G4" s="10">
        <v>6</v>
      </c>
      <c r="H4" s="10">
        <v>7</v>
      </c>
      <c r="I4" s="10">
        <v>8</v>
      </c>
      <c r="J4" t="s">
        <v>98</v>
      </c>
    </row>
    <row r="5" spans="1:10" s="35" customFormat="1" x14ac:dyDescent="0.25">
      <c r="A5" s="32" t="s">
        <v>107</v>
      </c>
      <c r="B5" s="33" t="s">
        <v>71</v>
      </c>
      <c r="C5" s="34">
        <v>26000</v>
      </c>
      <c r="D5" s="34" t="s">
        <v>6</v>
      </c>
      <c r="E5" s="34"/>
      <c r="F5" s="56">
        <f>SUM(F6:F7,F10)</f>
        <v>9605300</v>
      </c>
      <c r="G5" s="56">
        <f>SUM(G6:G7,G10)</f>
        <v>9605300</v>
      </c>
      <c r="H5" s="56">
        <f>SUM(H6:H7,H10)</f>
        <v>9605300</v>
      </c>
      <c r="I5" s="56">
        <f>SUM(I6:I7,I10)</f>
        <v>0</v>
      </c>
      <c r="J5" s="35" t="s">
        <v>98</v>
      </c>
    </row>
    <row r="6" spans="1:10" s="4" customFormat="1" ht="48" customHeight="1" x14ac:dyDescent="0.25">
      <c r="A6" s="29" t="s">
        <v>72</v>
      </c>
      <c r="B6" s="26" t="s">
        <v>104</v>
      </c>
      <c r="C6" s="27">
        <v>26200</v>
      </c>
      <c r="D6" s="27" t="s">
        <v>6</v>
      </c>
      <c r="E6" s="27"/>
      <c r="F6" s="57">
        <v>2999999</v>
      </c>
      <c r="G6" s="57">
        <v>2999999</v>
      </c>
      <c r="H6" s="57">
        <v>2999999</v>
      </c>
      <c r="I6" s="57"/>
      <c r="J6" s="4" t="s">
        <v>98</v>
      </c>
    </row>
    <row r="7" spans="1:10" s="28" customFormat="1" ht="33.75" customHeight="1" x14ac:dyDescent="0.25">
      <c r="A7" s="29" t="s">
        <v>73</v>
      </c>
      <c r="B7" s="26" t="s">
        <v>105</v>
      </c>
      <c r="C7" s="27">
        <v>26300</v>
      </c>
      <c r="D7" s="27" t="s">
        <v>6</v>
      </c>
      <c r="E7" s="27"/>
      <c r="F7" s="57">
        <v>4485897.72</v>
      </c>
      <c r="G7" s="57">
        <f>SUM(G8,G9)</f>
        <v>4485897.72</v>
      </c>
      <c r="H7" s="57">
        <f>SUM(H8,H9)</f>
        <v>4485897.72</v>
      </c>
      <c r="I7" s="57">
        <f>SUM(I8,I9)</f>
        <v>0</v>
      </c>
      <c r="J7" s="28" t="s">
        <v>98</v>
      </c>
    </row>
    <row r="8" spans="1:10" s="28" customFormat="1" x14ac:dyDescent="0.25">
      <c r="A8" s="30" t="s">
        <v>101</v>
      </c>
      <c r="B8" s="23" t="s">
        <v>74</v>
      </c>
      <c r="C8" s="11">
        <v>26310</v>
      </c>
      <c r="D8" s="11" t="s">
        <v>6</v>
      </c>
      <c r="E8" s="10" t="s">
        <v>6</v>
      </c>
      <c r="F8" s="40"/>
      <c r="G8" s="40"/>
      <c r="H8" s="40"/>
      <c r="I8" s="40"/>
      <c r="J8" s="28" t="s">
        <v>98</v>
      </c>
    </row>
    <row r="9" spans="1:10" s="28" customFormat="1" x14ac:dyDescent="0.25">
      <c r="A9" s="15" t="s">
        <v>102</v>
      </c>
      <c r="B9" s="23" t="s">
        <v>75</v>
      </c>
      <c r="C9" s="10">
        <v>26320</v>
      </c>
      <c r="D9" s="10" t="s">
        <v>6</v>
      </c>
      <c r="E9" s="10" t="s">
        <v>6</v>
      </c>
      <c r="F9" s="39">
        <v>4485897.72</v>
      </c>
      <c r="G9" s="39">
        <v>4485897.72</v>
      </c>
      <c r="H9" s="39">
        <v>4485897.72</v>
      </c>
      <c r="I9" s="39"/>
      <c r="J9" s="28" t="s">
        <v>98</v>
      </c>
    </row>
    <row r="10" spans="1:10" ht="46.5" customHeight="1" x14ac:dyDescent="0.25">
      <c r="A10" s="29" t="s">
        <v>76</v>
      </c>
      <c r="B10" s="26" t="s">
        <v>106</v>
      </c>
      <c r="C10" s="27">
        <v>26400</v>
      </c>
      <c r="D10" s="27" t="s">
        <v>6</v>
      </c>
      <c r="E10" s="27"/>
      <c r="F10" s="57">
        <f>SUM(F11,F13,F17,F18,F20)</f>
        <v>2119403.2799999998</v>
      </c>
      <c r="G10" s="57">
        <f>SUM(G11,G13,G17,G18,G20)</f>
        <v>2119403.2799999998</v>
      </c>
      <c r="H10" s="57">
        <v>2119403.2799999998</v>
      </c>
      <c r="I10" s="57">
        <f>SUM(I11,I13,I17,I18,I20)</f>
        <v>0</v>
      </c>
      <c r="J10" t="s">
        <v>98</v>
      </c>
    </row>
    <row r="11" spans="1:10" s="4" customFormat="1" ht="30.75" customHeight="1" x14ac:dyDescent="0.25">
      <c r="A11" s="54" t="s">
        <v>103</v>
      </c>
      <c r="B11" s="55" t="s">
        <v>108</v>
      </c>
      <c r="C11" s="52">
        <v>26410</v>
      </c>
      <c r="D11" s="52" t="s">
        <v>6</v>
      </c>
      <c r="E11" s="52"/>
      <c r="F11" s="58">
        <v>2119403.2799999998</v>
      </c>
      <c r="G11" s="58">
        <v>2119403.2799999998</v>
      </c>
      <c r="H11" s="58">
        <v>2119403.2799999998</v>
      </c>
      <c r="I11" s="58">
        <f>SUM(I12:I12)</f>
        <v>0</v>
      </c>
      <c r="J11" s="4" t="s">
        <v>98</v>
      </c>
    </row>
    <row r="12" spans="1:10" s="22" customFormat="1" x14ac:dyDescent="0.25">
      <c r="A12" s="17" t="s">
        <v>77</v>
      </c>
      <c r="B12" s="69" t="s">
        <v>78</v>
      </c>
      <c r="C12" s="10">
        <v>26412</v>
      </c>
      <c r="D12" s="10" t="s">
        <v>6</v>
      </c>
      <c r="E12" s="10"/>
      <c r="F12" s="39">
        <v>2119403.2799999998</v>
      </c>
      <c r="G12" s="39">
        <v>2119403.2799999998</v>
      </c>
      <c r="H12" s="39">
        <v>2119403.2799999998</v>
      </c>
      <c r="I12" s="39"/>
      <c r="J12" s="22" t="s">
        <v>98</v>
      </c>
    </row>
    <row r="13" spans="1:10" ht="31.5" customHeight="1" x14ac:dyDescent="0.25">
      <c r="A13" s="54" t="s">
        <v>79</v>
      </c>
      <c r="B13" s="55" t="s">
        <v>109</v>
      </c>
      <c r="C13" s="52">
        <v>26420</v>
      </c>
      <c r="D13" s="52" t="s">
        <v>6</v>
      </c>
      <c r="E13" s="52"/>
      <c r="F13" s="58">
        <f>SUM(F14,F16)</f>
        <v>0</v>
      </c>
      <c r="G13" s="58">
        <f>SUM(G14,G16)</f>
        <v>0</v>
      </c>
      <c r="H13" s="58">
        <f>SUM(H14,H16)</f>
        <v>0</v>
      </c>
      <c r="I13" s="58">
        <f>SUM(I14,I16)</f>
        <v>0</v>
      </c>
      <c r="J13" t="s">
        <v>98</v>
      </c>
    </row>
    <row r="14" spans="1:10" s="28" customFormat="1" x14ac:dyDescent="0.25">
      <c r="A14" s="15" t="s">
        <v>80</v>
      </c>
      <c r="B14" s="23" t="s">
        <v>74</v>
      </c>
      <c r="C14" s="10">
        <v>26421</v>
      </c>
      <c r="D14" s="10" t="s">
        <v>6</v>
      </c>
      <c r="E14" s="10"/>
      <c r="F14" s="39">
        <f>SUM(F15:F15)</f>
        <v>0</v>
      </c>
      <c r="G14" s="39">
        <f>SUM(G15:G15)</f>
        <v>0</v>
      </c>
      <c r="H14" s="39">
        <f>SUM(H15:H15)</f>
        <v>0</v>
      </c>
      <c r="I14" s="39">
        <f>SUM(I15:I15)</f>
        <v>0</v>
      </c>
      <c r="J14" s="28" t="s">
        <v>98</v>
      </c>
    </row>
    <row r="15" spans="1:10" ht="135" customHeight="1" x14ac:dyDescent="0.25">
      <c r="A15" s="60">
        <f>'[1]Коды целев субс для бюдж'!B31</f>
        <v>813120039</v>
      </c>
      <c r="B15" s="70" t="str">
        <f>'[1]Коды целев субс для бюдж'!A31</f>
        <v>Субсидии бюджетным учреждениям на иные цели на ремонт жилых помещений специализированного жилищного фонда для детей-сирот в случаях истечения гарантийного срока по государственным контрактам на оказание услуг по приобретению и выполнению работ по строительству жилых помещений или признания банкротом исполнителей по государственным контрактам на оказание услуг по приобретению и выполнению работ по строительству жилых помещений, а также на проведение в указанных случаях экспертной оценки качества выполненных ремонтных работ жилых помещений специализированного жилищного фонда для детей-сирот</v>
      </c>
      <c r="C15" s="25"/>
      <c r="D15" s="25"/>
      <c r="E15" s="24">
        <f>'[1]Коды целев субс для бюдж'!E31</f>
        <v>5430783910</v>
      </c>
      <c r="F15" s="59"/>
      <c r="G15" s="59"/>
      <c r="H15" s="59"/>
      <c r="I15" s="59"/>
      <c r="J15" t="s">
        <v>98</v>
      </c>
    </row>
    <row r="16" spans="1:10" s="53" customFormat="1" x14ac:dyDescent="0.25">
      <c r="A16" s="17" t="s">
        <v>81</v>
      </c>
      <c r="B16" s="69" t="s">
        <v>78</v>
      </c>
      <c r="C16" s="10">
        <v>26422</v>
      </c>
      <c r="D16" s="10" t="s">
        <v>6</v>
      </c>
      <c r="E16" s="10"/>
      <c r="F16" s="39">
        <v>0</v>
      </c>
      <c r="G16" s="39">
        <v>0</v>
      </c>
      <c r="H16" s="39"/>
      <c r="I16" s="39"/>
      <c r="J16" s="53" t="s">
        <v>98</v>
      </c>
    </row>
    <row r="17" spans="1:10" ht="17.25" customHeight="1" x14ac:dyDescent="0.25">
      <c r="A17" s="54" t="s">
        <v>82</v>
      </c>
      <c r="B17" s="55" t="s">
        <v>83</v>
      </c>
      <c r="C17" s="52">
        <v>26430</v>
      </c>
      <c r="D17" s="52" t="s">
        <v>6</v>
      </c>
      <c r="E17" s="52"/>
      <c r="F17" s="58"/>
      <c r="G17" s="58"/>
      <c r="H17" s="58"/>
      <c r="I17" s="58"/>
      <c r="J17" t="s">
        <v>98</v>
      </c>
    </row>
    <row r="18" spans="1:10" x14ac:dyDescent="0.25">
      <c r="A18" s="54" t="s">
        <v>84</v>
      </c>
      <c r="B18" s="51" t="s">
        <v>85</v>
      </c>
      <c r="C18" s="52">
        <v>26440</v>
      </c>
      <c r="D18" s="52" t="s">
        <v>6</v>
      </c>
      <c r="E18" s="52"/>
      <c r="F18" s="58">
        <f>SUM(F19:F19)</f>
        <v>0</v>
      </c>
      <c r="G18" s="58">
        <f>SUM(G19:G19)</f>
        <v>0</v>
      </c>
      <c r="H18" s="58">
        <f>SUM(H19:H19)</f>
        <v>0</v>
      </c>
      <c r="I18" s="58">
        <f>SUM(I19:I19)</f>
        <v>0</v>
      </c>
      <c r="J18" t="s">
        <v>98</v>
      </c>
    </row>
    <row r="19" spans="1:10" x14ac:dyDescent="0.25">
      <c r="A19" s="15" t="s">
        <v>86</v>
      </c>
      <c r="B19" s="23" t="s">
        <v>74</v>
      </c>
      <c r="C19" s="10">
        <v>26441</v>
      </c>
      <c r="D19" s="10" t="s">
        <v>6</v>
      </c>
      <c r="E19" s="10"/>
      <c r="F19" s="39"/>
      <c r="G19" s="39"/>
      <c r="H19" s="39"/>
      <c r="I19" s="39"/>
      <c r="J19" t="s">
        <v>98</v>
      </c>
    </row>
    <row r="20" spans="1:10" s="53" customFormat="1" x14ac:dyDescent="0.25">
      <c r="A20" s="54" t="s">
        <v>87</v>
      </c>
      <c r="B20" s="51" t="s">
        <v>88</v>
      </c>
      <c r="C20" s="52">
        <v>26450</v>
      </c>
      <c r="D20" s="52" t="s">
        <v>6</v>
      </c>
      <c r="E20" s="52"/>
      <c r="F20" s="58">
        <f>SUM(F21,F22)</f>
        <v>0</v>
      </c>
      <c r="G20" s="58">
        <f>SUM(G21,G22)</f>
        <v>0</v>
      </c>
      <c r="H20" s="58">
        <f>SUM(H21,H22)</f>
        <v>0</v>
      </c>
      <c r="I20" s="58">
        <f>SUM(I21,I22)</f>
        <v>0</v>
      </c>
      <c r="J20" s="53" t="s">
        <v>98</v>
      </c>
    </row>
    <row r="21" spans="1:10" x14ac:dyDescent="0.25">
      <c r="A21" s="15" t="s">
        <v>89</v>
      </c>
      <c r="B21" s="23" t="s">
        <v>74</v>
      </c>
      <c r="C21" s="10">
        <v>26451</v>
      </c>
      <c r="D21" s="10" t="s">
        <v>6</v>
      </c>
      <c r="E21" s="10"/>
      <c r="F21" s="39"/>
      <c r="G21" s="39"/>
      <c r="H21" s="39"/>
      <c r="I21" s="39"/>
      <c r="J21" t="s">
        <v>98</v>
      </c>
    </row>
    <row r="22" spans="1:10" x14ac:dyDescent="0.25">
      <c r="A22" s="17" t="s">
        <v>90</v>
      </c>
      <c r="B22" s="23" t="s">
        <v>75</v>
      </c>
      <c r="C22" s="10">
        <v>26452</v>
      </c>
      <c r="D22" s="10" t="s">
        <v>6</v>
      </c>
      <c r="E22" s="10"/>
      <c r="F22" s="39"/>
      <c r="G22" s="39"/>
      <c r="H22" s="39"/>
      <c r="I22" s="39"/>
      <c r="J22" t="s">
        <v>98</v>
      </c>
    </row>
    <row r="23" spans="1:10" s="22" customFormat="1" ht="27.75" customHeight="1" x14ac:dyDescent="0.25">
      <c r="A23" s="32" t="s">
        <v>92</v>
      </c>
      <c r="B23" s="33" t="s">
        <v>93</v>
      </c>
      <c r="C23" s="34">
        <v>26600</v>
      </c>
      <c r="D23" s="34" t="s">
        <v>6</v>
      </c>
      <c r="E23" s="34"/>
      <c r="F23" s="56">
        <v>9259509.1999999993</v>
      </c>
      <c r="G23" s="56">
        <v>9259509.1999999993</v>
      </c>
      <c r="H23" s="56">
        <v>9259509.1999999993</v>
      </c>
      <c r="I23" s="56"/>
      <c r="J23" s="22" t="s">
        <v>98</v>
      </c>
    </row>
    <row r="24" spans="1:10" x14ac:dyDescent="0.25">
      <c r="A24" s="30"/>
      <c r="B24" s="31" t="s">
        <v>91</v>
      </c>
      <c r="C24" s="11">
        <v>26610</v>
      </c>
      <c r="D24" s="11"/>
      <c r="E24" s="11"/>
      <c r="F24" s="40">
        <v>9259509.1999999993</v>
      </c>
      <c r="G24" s="40">
        <v>9259509.1999999993</v>
      </c>
      <c r="H24" s="40">
        <f t="shared" ref="H24" si="0">H23</f>
        <v>9259509.1999999993</v>
      </c>
      <c r="I24" s="40"/>
      <c r="J24" t="s">
        <v>98</v>
      </c>
    </row>
    <row r="25" spans="1:10" ht="0.75" customHeight="1" x14ac:dyDescent="0.25">
      <c r="A25" s="15"/>
      <c r="B25" s="69"/>
      <c r="C25" s="10"/>
      <c r="D25" s="10"/>
      <c r="E25" s="10"/>
      <c r="F25" s="39"/>
      <c r="G25" s="39"/>
      <c r="H25" s="39"/>
      <c r="I25" s="39"/>
      <c r="J25" t="s">
        <v>98</v>
      </c>
    </row>
    <row r="26" spans="1:10" x14ac:dyDescent="0.25">
      <c r="J26" t="s">
        <v>98</v>
      </c>
    </row>
    <row r="27" spans="1:10" x14ac:dyDescent="0.25">
      <c r="A27" s="16" t="s">
        <v>121</v>
      </c>
      <c r="J27" t="s">
        <v>98</v>
      </c>
    </row>
    <row r="28" spans="1:10" x14ac:dyDescent="0.25">
      <c r="A28" s="16" t="s">
        <v>114</v>
      </c>
      <c r="J28" t="s">
        <v>98</v>
      </c>
    </row>
    <row r="29" spans="1:10" x14ac:dyDescent="0.25">
      <c r="A29" s="16" t="s">
        <v>115</v>
      </c>
      <c r="J29" t="s">
        <v>98</v>
      </c>
    </row>
    <row r="30" spans="1:10" x14ac:dyDescent="0.25">
      <c r="J30" t="s">
        <v>98</v>
      </c>
    </row>
    <row r="31" spans="1:10" x14ac:dyDescent="0.25">
      <c r="A31" s="16" t="s">
        <v>122</v>
      </c>
      <c r="J31" t="s">
        <v>98</v>
      </c>
    </row>
    <row r="32" spans="1:10" x14ac:dyDescent="0.25">
      <c r="A32" s="16" t="s">
        <v>94</v>
      </c>
      <c r="J32" t="s">
        <v>98</v>
      </c>
    </row>
    <row r="33" spans="1:10" x14ac:dyDescent="0.25">
      <c r="A33" s="16" t="s">
        <v>115</v>
      </c>
      <c r="J33" t="s">
        <v>98</v>
      </c>
    </row>
    <row r="34" spans="1:10" x14ac:dyDescent="0.25">
      <c r="J34" t="s">
        <v>98</v>
      </c>
    </row>
    <row r="50" spans="1:1" x14ac:dyDescent="0.25">
      <c r="A50" s="18"/>
    </row>
    <row r="51" spans="1:1" x14ac:dyDescent="0.25">
      <c r="A51" s="18"/>
    </row>
    <row r="52" spans="1:1" x14ac:dyDescent="0.25">
      <c r="A52" s="19"/>
    </row>
    <row r="53" spans="1:1" x14ac:dyDescent="0.25">
      <c r="A53" s="18"/>
    </row>
  </sheetData>
  <autoFilter ref="A4:I34"/>
  <mergeCells count="7">
    <mergeCell ref="I2:I3"/>
    <mergeCell ref="A2:A3"/>
    <mergeCell ref="B2:B3"/>
    <mergeCell ref="C2:C3"/>
    <mergeCell ref="D2:D3"/>
    <mergeCell ref="E2:E3"/>
    <mergeCell ref="F2:H2"/>
  </mergeCells>
  <phoneticPr fontId="5" type="noConversion"/>
  <printOptions verticalCentered="1"/>
  <pageMargins left="0.51181102362204722" right="0.51181102362204722" top="0" bottom="0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</vt:lpstr>
      <vt:lpstr>раздел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Цыдыпова Ирина Октябрьевна</dc:creator>
  <cp:lastModifiedBy>1</cp:lastModifiedBy>
  <cp:lastPrinted>2020-12-04T03:21:06Z</cp:lastPrinted>
  <dcterms:created xsi:type="dcterms:W3CDTF">2020-07-06T03:02:00Z</dcterms:created>
  <dcterms:modified xsi:type="dcterms:W3CDTF">2022-04-04T02:11:16Z</dcterms:modified>
</cp:coreProperties>
</file>